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ederic/Dropbox/Polytechnique/Cours/ENE (CPES)/Aide aux plans d'études/"/>
    </mc:Choice>
  </mc:AlternateContent>
  <xr:revisionPtr revIDLastSave="0" documentId="13_ncr:1_{4240E4D1-D18B-ED45-B315-EF04907726A0}" xr6:coauthVersionLast="45" xr6:coauthVersionMax="45" xr10:uidLastSave="{00000000-0000-0000-0000-000000000000}"/>
  <bookViews>
    <workbookView xWindow="0" yWindow="460" windowWidth="51200" windowHeight="26640" activeTab="3" xr2:uid="{26D7D33D-F509-554F-BFE7-229A5AE0E3AA}"/>
  </bookViews>
  <sheets>
    <sheet name="Eff. énergétique bâtiments" sheetId="3" r:id="rId1"/>
    <sheet name="Énergie hydroélectrique" sheetId="2" r:id="rId2"/>
    <sheet name="Énergies renouvelables" sheetId="1" r:id="rId3"/>
    <sheet name="Syst. et réseaux intelligents" sheetId="4" r:id="rId4"/>
  </sheets>
  <definedNames>
    <definedName name="OLE_LINK1" localSheetId="0">'Eff. énergétique bâtiments'!$B$28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B24" i="2"/>
  <c r="E22" i="2"/>
  <c r="E21" i="2"/>
  <c r="E22" i="1"/>
  <c r="E21" i="1"/>
  <c r="E22" i="4"/>
  <c r="E21" i="4"/>
  <c r="E15" i="4"/>
  <c r="E14" i="4"/>
  <c r="E15" i="1"/>
  <c r="E14" i="1"/>
  <c r="E15" i="2"/>
  <c r="E14" i="2"/>
  <c r="E22" i="3"/>
  <c r="E15" i="3"/>
  <c r="E21" i="3"/>
  <c r="E14" i="3"/>
  <c r="D20" i="4" l="1"/>
  <c r="D19" i="4"/>
  <c r="E101" i="4"/>
  <c r="D101" i="4"/>
  <c r="C101" i="4"/>
  <c r="E101" i="2"/>
  <c r="D101" i="2"/>
  <c r="C101" i="2"/>
  <c r="E101" i="3"/>
  <c r="D101" i="3"/>
  <c r="C101" i="3"/>
  <c r="W26" i="1" l="1"/>
  <c r="X26" i="1" s="1"/>
  <c r="Y26" i="1" s="1"/>
  <c r="B21" i="4"/>
  <c r="B20" i="4"/>
  <c r="B19" i="4"/>
  <c r="B18" i="4"/>
  <c r="B17" i="4"/>
  <c r="B14" i="4"/>
  <c r="B13" i="4"/>
  <c r="B12" i="4"/>
  <c r="B11" i="4"/>
  <c r="B10" i="4"/>
  <c r="B21" i="1"/>
  <c r="B20" i="1"/>
  <c r="B19" i="1"/>
  <c r="B18" i="1"/>
  <c r="B17" i="1"/>
  <c r="B14" i="1"/>
  <c r="B13" i="1"/>
  <c r="B12" i="1"/>
  <c r="B11" i="1"/>
  <c r="B10" i="1"/>
  <c r="B21" i="2"/>
  <c r="B20" i="2"/>
  <c r="B19" i="2"/>
  <c r="B18" i="2"/>
  <c r="B17" i="2"/>
  <c r="B14" i="2"/>
  <c r="B13" i="2"/>
  <c r="B12" i="2"/>
  <c r="B11" i="2"/>
  <c r="B10" i="2"/>
  <c r="B21" i="3"/>
  <c r="B20" i="3"/>
  <c r="B19" i="3"/>
  <c r="B18" i="3"/>
  <c r="B17" i="3"/>
  <c r="B14" i="3"/>
  <c r="B13" i="3"/>
  <c r="B12" i="3"/>
  <c r="B11" i="3"/>
  <c r="B10" i="3"/>
  <c r="W26" i="4"/>
  <c r="X26" i="4" s="1"/>
  <c r="Y26" i="4" s="1"/>
  <c r="C108" i="4"/>
  <c r="E103" i="4"/>
  <c r="E102" i="4"/>
  <c r="D102" i="4"/>
  <c r="C104" i="4"/>
  <c r="W25" i="4"/>
  <c r="X25" i="4" s="1"/>
  <c r="Y25" i="4" s="1"/>
  <c r="W24" i="4"/>
  <c r="X24" i="4" s="1"/>
  <c r="Y24" i="4" s="1"/>
  <c r="W23" i="4"/>
  <c r="X23" i="4" s="1"/>
  <c r="Y23" i="4" s="1"/>
  <c r="W22" i="4"/>
  <c r="X22" i="4" s="1"/>
  <c r="Y22" i="4" s="1"/>
  <c r="W21" i="4"/>
  <c r="X21" i="4" s="1"/>
  <c r="Y21" i="4" s="1"/>
  <c r="W20" i="4"/>
  <c r="X20" i="4" s="1"/>
  <c r="Y20" i="4" s="1"/>
  <c r="W19" i="4"/>
  <c r="X19" i="4" s="1"/>
  <c r="Y19" i="4" s="1"/>
  <c r="W18" i="4"/>
  <c r="X18" i="4" s="1"/>
  <c r="Y18" i="4" s="1"/>
  <c r="W17" i="4"/>
  <c r="X17" i="4" s="1"/>
  <c r="Y17" i="4" s="1"/>
  <c r="W16" i="4"/>
  <c r="X16" i="4" s="1"/>
  <c r="Y16" i="4" s="1"/>
  <c r="W15" i="4"/>
  <c r="X15" i="4" s="1"/>
  <c r="Y15" i="4" s="1"/>
  <c r="W14" i="4"/>
  <c r="X14" i="4" s="1"/>
  <c r="Y14" i="4" s="1"/>
  <c r="W13" i="4"/>
  <c r="X13" i="4" s="1"/>
  <c r="Y13" i="4" s="1"/>
  <c r="W12" i="4"/>
  <c r="X12" i="4" s="1"/>
  <c r="Y12" i="4" s="1"/>
  <c r="W11" i="4"/>
  <c r="X11" i="4" s="1"/>
  <c r="Y11" i="4" s="1"/>
  <c r="W10" i="4"/>
  <c r="X10" i="4" s="1"/>
  <c r="Y10" i="4" s="1"/>
  <c r="C108" i="3"/>
  <c r="E103" i="3"/>
  <c r="E102" i="3"/>
  <c r="D102" i="3"/>
  <c r="C104" i="3"/>
  <c r="D19" i="3" s="1"/>
  <c r="W23" i="3"/>
  <c r="X23" i="3" s="1"/>
  <c r="Y23" i="3" s="1"/>
  <c r="W22" i="3"/>
  <c r="X22" i="3" s="1"/>
  <c r="Y22" i="3" s="1"/>
  <c r="W21" i="3"/>
  <c r="X21" i="3" s="1"/>
  <c r="Y21" i="3" s="1"/>
  <c r="W20" i="3"/>
  <c r="X20" i="3" s="1"/>
  <c r="Y20" i="3" s="1"/>
  <c r="W19" i="3"/>
  <c r="X19" i="3" s="1"/>
  <c r="Y19" i="3" s="1"/>
  <c r="W18" i="3"/>
  <c r="X18" i="3" s="1"/>
  <c r="Y18" i="3" s="1"/>
  <c r="W17" i="3"/>
  <c r="X17" i="3" s="1"/>
  <c r="Y17" i="3" s="1"/>
  <c r="W16" i="3"/>
  <c r="X16" i="3" s="1"/>
  <c r="Y16" i="3" s="1"/>
  <c r="W15" i="3"/>
  <c r="X15" i="3" s="1"/>
  <c r="Y15" i="3" s="1"/>
  <c r="W14" i="3"/>
  <c r="X14" i="3" s="1"/>
  <c r="Y14" i="3" s="1"/>
  <c r="W13" i="3"/>
  <c r="X13" i="3" s="1"/>
  <c r="Y13" i="3" s="1"/>
  <c r="W12" i="3"/>
  <c r="X12" i="3" s="1"/>
  <c r="Y12" i="3" s="1"/>
  <c r="W11" i="3"/>
  <c r="X11" i="3" s="1"/>
  <c r="Y11" i="3" s="1"/>
  <c r="W10" i="3"/>
  <c r="X10" i="3" s="1"/>
  <c r="Y10" i="3" s="1"/>
  <c r="C108" i="2"/>
  <c r="E103" i="2"/>
  <c r="E102" i="2"/>
  <c r="D102" i="2"/>
  <c r="C104" i="2"/>
  <c r="D19" i="2" s="1"/>
  <c r="W17" i="2"/>
  <c r="X17" i="2" s="1"/>
  <c r="Y17" i="2" s="1"/>
  <c r="W16" i="2"/>
  <c r="X16" i="2" s="1"/>
  <c r="Y16" i="2" s="1"/>
  <c r="W15" i="2"/>
  <c r="X15" i="2" s="1"/>
  <c r="Y15" i="2" s="1"/>
  <c r="W14" i="2"/>
  <c r="X14" i="2" s="1"/>
  <c r="Y14" i="2" s="1"/>
  <c r="W13" i="2"/>
  <c r="X13" i="2" s="1"/>
  <c r="Y13" i="2" s="1"/>
  <c r="W12" i="2"/>
  <c r="X12" i="2" s="1"/>
  <c r="Y12" i="2" s="1"/>
  <c r="W11" i="2"/>
  <c r="X11" i="2" s="1"/>
  <c r="Y11" i="2" s="1"/>
  <c r="W10" i="2"/>
  <c r="X10" i="2" s="1"/>
  <c r="Y10" i="2" s="1"/>
  <c r="D104" i="4" l="1"/>
  <c r="B22" i="4"/>
  <c r="B15" i="4"/>
  <c r="B24" i="4" s="1"/>
  <c r="E104" i="4"/>
  <c r="D104" i="2"/>
  <c r="D20" i="2" s="1"/>
  <c r="B22" i="2"/>
  <c r="E104" i="2"/>
  <c r="B15" i="2"/>
  <c r="D104" i="3"/>
  <c r="E104" i="3"/>
  <c r="B22" i="3"/>
  <c r="B15" i="3"/>
  <c r="D20" i="3" l="1"/>
  <c r="B24" i="3"/>
  <c r="C108" i="1"/>
  <c r="C101" i="1"/>
  <c r="D101" i="1"/>
  <c r="D20" i="1" s="1"/>
  <c r="D102" i="1"/>
  <c r="E101" i="1"/>
  <c r="E102" i="1"/>
  <c r="E103" i="1"/>
  <c r="C104" i="1" l="1"/>
  <c r="D19" i="1"/>
  <c r="D104" i="1"/>
  <c r="E104" i="1"/>
  <c r="W25" i="1"/>
  <c r="X25" i="1" s="1"/>
  <c r="Y25" i="1" s="1"/>
  <c r="W24" i="1"/>
  <c r="X24" i="1" s="1"/>
  <c r="Y24" i="1" s="1"/>
  <c r="W23" i="1"/>
  <c r="X23" i="1" s="1"/>
  <c r="Y23" i="1" s="1"/>
  <c r="W22" i="1"/>
  <c r="X22" i="1" s="1"/>
  <c r="Y22" i="1" s="1"/>
  <c r="W21" i="1"/>
  <c r="X21" i="1" s="1"/>
  <c r="Y21" i="1" s="1"/>
  <c r="W20" i="1"/>
  <c r="X20" i="1" s="1"/>
  <c r="Y20" i="1" s="1"/>
  <c r="W19" i="1"/>
  <c r="X19" i="1" s="1"/>
  <c r="Y19" i="1" s="1"/>
  <c r="W18" i="1"/>
  <c r="X18" i="1" s="1"/>
  <c r="Y18" i="1" s="1"/>
  <c r="W17" i="1"/>
  <c r="X17" i="1" s="1"/>
  <c r="Y17" i="1" s="1"/>
  <c r="W16" i="1"/>
  <c r="X16" i="1" s="1"/>
  <c r="Y16" i="1" s="1"/>
  <c r="W15" i="1"/>
  <c r="X15" i="1" s="1"/>
  <c r="Y15" i="1" s="1"/>
  <c r="W14" i="1"/>
  <c r="X14" i="1" s="1"/>
  <c r="Y14" i="1" s="1"/>
  <c r="W13" i="1"/>
  <c r="X13" i="1" s="1"/>
  <c r="Y13" i="1" s="1"/>
  <c r="W12" i="1"/>
  <c r="X12" i="1" s="1"/>
  <c r="Y12" i="1" s="1"/>
  <c r="W11" i="1"/>
  <c r="X11" i="1" s="1"/>
  <c r="Y11" i="1" s="1"/>
  <c r="W10" i="1"/>
  <c r="X10" i="1" s="1"/>
  <c r="Y10" i="1" s="1"/>
  <c r="B15" i="1" l="1"/>
  <c r="B22" i="1"/>
</calcChain>
</file>

<file path=xl/sharedStrings.xml><?xml version="1.0" encoding="utf-8"?>
<sst xmlns="http://schemas.openxmlformats.org/spreadsheetml/2006/main" count="659" uniqueCount="96">
  <si>
    <t>ENE8220</t>
  </si>
  <si>
    <t>ENE8230</t>
  </si>
  <si>
    <t>ENE8210</t>
  </si>
  <si>
    <t>MEC8258</t>
  </si>
  <si>
    <t>DDI8003</t>
  </si>
  <si>
    <t>PHS8603</t>
  </si>
  <si>
    <t>Choix 1</t>
  </si>
  <si>
    <t>Choix 2</t>
  </si>
  <si>
    <t>Choix 3</t>
  </si>
  <si>
    <t>EDD6060</t>
  </si>
  <si>
    <t>ENE6510</t>
  </si>
  <si>
    <t>ENE8203</t>
  </si>
  <si>
    <t>ENE8707</t>
  </si>
  <si>
    <t>ENE8610</t>
  </si>
  <si>
    <t>IND6144</t>
  </si>
  <si>
    <t>IND8119</t>
  </si>
  <si>
    <t>GML6113</t>
  </si>
  <si>
    <t>ENE8310</t>
  </si>
  <si>
    <t>Choix 4</t>
  </si>
  <si>
    <t>CIV8310</t>
  </si>
  <si>
    <t>MEC6214</t>
  </si>
  <si>
    <t>MEC6216</t>
  </si>
  <si>
    <t>MEC6618</t>
  </si>
  <si>
    <t>MET8106</t>
  </si>
  <si>
    <t>MET8220A</t>
  </si>
  <si>
    <t>GCH6313</t>
  </si>
  <si>
    <t>GCH6902</t>
  </si>
  <si>
    <t>GCH8103</t>
  </si>
  <si>
    <t>GCH8211</t>
  </si>
  <si>
    <t>GCH8729</t>
  </si>
  <si>
    <t>MEC8252</t>
  </si>
  <si>
    <t>ELE8411</t>
  </si>
  <si>
    <t>ELE8456</t>
  </si>
  <si>
    <t>ELE8459</t>
  </si>
  <si>
    <t>ENE8412</t>
  </si>
  <si>
    <t>https://www.polymtl.ca/programmes/programmes/option-energies-renouvelables</t>
  </si>
  <si>
    <t>ENE6901</t>
  </si>
  <si>
    <t>ENE6902</t>
  </si>
  <si>
    <t>ENE6903</t>
  </si>
  <si>
    <t>ENE6912</t>
  </si>
  <si>
    <t>ENE6918</t>
  </si>
  <si>
    <t>ENE6966S</t>
  </si>
  <si>
    <t>ENE6972S</t>
  </si>
  <si>
    <t>Cours au choix</t>
  </si>
  <si>
    <t>Crédits</t>
  </si>
  <si>
    <t>A</t>
  </si>
  <si>
    <t>Module</t>
  </si>
  <si>
    <t>Sigle du cours</t>
  </si>
  <si>
    <t>-</t>
  </si>
  <si>
    <t>Sigle</t>
  </si>
  <si>
    <t>&lt;-- Doit donner 15 crédits</t>
  </si>
  <si>
    <t>B</t>
  </si>
  <si>
    <t>Total crédits</t>
  </si>
  <si>
    <t>https://www.polymtl.ca/programmes/programmes/option-efficacite-energetique-dans-les-batiments</t>
  </si>
  <si>
    <t>https://www.polymtl.ca/programmes/programmes/option-energie-hydroelectrique</t>
  </si>
  <si>
    <t>https://www.polymtl.ca/programmes/programmes/option-systemes-et-reseaux-energetiques-intelligents</t>
  </si>
  <si>
    <t>MEC8256</t>
  </si>
  <si>
    <t>Pas utilisé</t>
  </si>
  <si>
    <t>ELE4458</t>
  </si>
  <si>
    <t>MEC8254</t>
  </si>
  <si>
    <t>MEC6616</t>
  </si>
  <si>
    <t>MEC8200</t>
  </si>
  <si>
    <t>CIV6301</t>
  </si>
  <si>
    <t>CIV6205</t>
  </si>
  <si>
    <t>CIV6305</t>
  </si>
  <si>
    <t>ENE8280A</t>
  </si>
  <si>
    <t>ELE6203</t>
  </si>
  <si>
    <t>ELE6210</t>
  </si>
  <si>
    <t>ELE6215A</t>
  </si>
  <si>
    <t>MTH8408</t>
  </si>
  <si>
    <t>MTH8414</t>
  </si>
  <si>
    <t>MTH6306</t>
  </si>
  <si>
    <t>MTH6312</t>
  </si>
  <si>
    <t>MTH8302</t>
  </si>
  <si>
    <t>INF6422</t>
  </si>
  <si>
    <t>INF6600</t>
  </si>
  <si>
    <t>INF8402</t>
  </si>
  <si>
    <t>ELE6706A</t>
  </si>
  <si>
    <t>ELE8702</t>
  </si>
  <si>
    <t>ELE8704</t>
  </si>
  <si>
    <t>Aide à la création du plan d'études</t>
  </si>
  <si>
    <t>&lt;-- Cours obligatoire, ne pas modifier</t>
  </si>
  <si>
    <t>Dans toutes les cases encadrées, choisissez un cours à partir des listes déroulantes</t>
  </si>
  <si>
    <t>Le choix de cours est valide lorsque toutes les cases sont vertes</t>
  </si>
  <si>
    <t>2) Signez-le, et faites-le signer par votre directeur d'études</t>
  </si>
  <si>
    <t>lyne.denomme@polymtl.ca</t>
  </si>
  <si>
    <t>Note: vous n'avez PAS à faire signer le coordonateur de programme (CPES)</t>
  </si>
  <si>
    <t>3) Envoyez le formulaire signé à --------&gt;</t>
  </si>
  <si>
    <t>1) Retranscrivez les cours choisis dans le</t>
  </si>
  <si>
    <t>formulaire de plan d'études</t>
  </si>
  <si>
    <t>Autre cours</t>
  </si>
  <si>
    <t>DESS modulaire en génie énergétique, option efficacité énergétique dans les bâtiments</t>
  </si>
  <si>
    <t>DESS modulaire en génie énergétique, option énergie hydroélectrique</t>
  </si>
  <si>
    <t>DESS modulaire en génie énergétique, option énergies renouvelables</t>
  </si>
  <si>
    <t>DESS modulaire en génie énergétique, option systèmes et réseaux énergétiques intelligents</t>
  </si>
  <si>
    <t>&lt;-- Doit donner 30 crédits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</si>
</sst>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3"/>
      <color theme="10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2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0" fontId="1" fillId="0" borderId="0" xfId="1" applyProtection="1"/>
    <xf numFmtId="0" fontId="0" fillId="3" borderId="0" xfId="0" applyFill="1" applyAlignment="1" applyProtection="1">
      <alignment horizontal="center"/>
    </xf>
    <xf numFmtId="0" fontId="0" fillId="0" borderId="0" xfId="0" quotePrefix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4" borderId="0" xfId="0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0" fontId="6" fillId="0" borderId="0" xfId="0" applyFont="1" applyAlignment="1" applyProtection="1">
      <alignment horizontal="centerContinuous"/>
    </xf>
    <xf numFmtId="0" fontId="5" fillId="0" borderId="0" xfId="1" applyFont="1" applyAlignment="1" applyProtection="1">
      <alignment horizontal="centerContinuous"/>
    </xf>
    <xf numFmtId="0" fontId="8" fillId="0" borderId="0" xfId="0" applyFont="1" applyAlignment="1" applyProtection="1">
      <alignment horizontal="center"/>
    </xf>
    <xf numFmtId="0" fontId="8" fillId="0" borderId="0" xfId="0" applyFont="1" applyProtection="1"/>
    <xf numFmtId="0" fontId="0" fillId="0" borderId="0" xfId="0" applyFont="1" applyAlignment="1" applyProtection="1">
      <alignment horizontal="centerContinuous"/>
    </xf>
    <xf numFmtId="0" fontId="0" fillId="0" borderId="0" xfId="0" applyFont="1" applyAlignment="1" applyProtection="1">
      <alignment horizontal="center"/>
    </xf>
    <xf numFmtId="0" fontId="0" fillId="0" borderId="0" xfId="0" applyFont="1" applyProtection="1"/>
    <xf numFmtId="0" fontId="0" fillId="0" borderId="0" xfId="0" applyFont="1"/>
    <xf numFmtId="0" fontId="4" fillId="0" borderId="0" xfId="0" applyFont="1" applyAlignment="1" applyProtection="1">
      <alignment horizontal="centerContinuous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7" fillId="0" borderId="0" xfId="0" applyFont="1"/>
    <xf numFmtId="0" fontId="10" fillId="0" borderId="0" xfId="0" applyFont="1" applyAlignment="1" applyProtection="1">
      <alignment horizontal="centerContinuous"/>
    </xf>
    <xf numFmtId="0" fontId="11" fillId="0" borderId="0" xfId="0" applyFont="1" applyAlignment="1" applyProtection="1">
      <alignment horizontal="left"/>
    </xf>
    <xf numFmtId="0" fontId="11" fillId="0" borderId="0" xfId="0" applyFont="1" applyProtection="1"/>
    <xf numFmtId="0" fontId="11" fillId="0" borderId="0" xfId="0" applyFont="1" applyAlignment="1" applyProtection="1">
      <alignment horizontal="center"/>
    </xf>
    <xf numFmtId="0" fontId="9" fillId="0" borderId="0" xfId="1" applyFont="1" applyAlignment="1" applyProtection="1">
      <alignment horizontal="center"/>
    </xf>
    <xf numFmtId="0" fontId="0" fillId="0" borderId="0" xfId="0" applyAlignment="1">
      <alignment horizontal="center"/>
    </xf>
    <xf numFmtId="0" fontId="1" fillId="0" borderId="0" xfId="1" applyFont="1" applyAlignment="1" applyProtection="1">
      <alignment horizontal="center"/>
    </xf>
    <xf numFmtId="0" fontId="1" fillId="0" borderId="0" xfId="1" applyAlignment="1" applyProtection="1">
      <alignment horizontal="center"/>
    </xf>
  </cellXfs>
  <cellStyles count="2">
    <cellStyle name="Hyperlink" xfId="1" builtinId="8"/>
    <cellStyle name="Normal" xfId="0" builtinId="0"/>
  </cellStyles>
  <dxfs count="205"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5A8402D-CB20-D64D-993D-1AC1C119C594}" name="Table2224" displayName="Table2224" ref="AA9:AA16" totalsRowShown="0" headerRowDxfId="189" dataDxfId="188">
  <autoFilter ref="AA9:AA16" xr:uid="{0690088F-F2E0-EA48-8342-9196ABBBF5CD}"/>
  <tableColumns count="1">
    <tableColumn id="1" xr3:uid="{FF04A544-5FB4-8644-BB77-F8D41CF49DB8}" name="Choix 1" dataDxfId="18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C5F811D8-B53F-9D4A-AD5E-12EA53449A38}" name="Table122334465055" displayName="Table122334465055" ref="AE9:AF76" totalsRowShown="0" headerRowDxfId="162" dataDxfId="161">
  <autoFilter ref="AE9:AF76" xr:uid="{2FAEC450-D2E5-BB4E-B794-36A1C8750070}"/>
  <sortState xmlns:xlrd2="http://schemas.microsoft.com/office/spreadsheetml/2017/richdata2" ref="AE10:AF76">
    <sortCondition ref="AE9:AE76"/>
  </sortState>
  <tableColumns count="2">
    <tableColumn id="1" xr3:uid="{998715AC-D6F4-B146-8759-253A7F2A49BD}" name="Sigle" dataDxfId="160"/>
    <tableColumn id="2" xr3:uid="{5555E831-D60E-6949-ABFF-AA4D3F554BBE}" name="Crédits" dataDxfId="15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2947A56-947A-0E4E-BFB0-0EDEADE74EA9}" name="Table92031" displayName="Table92031" ref="R9:R11" totalsRowShown="0" headerRowDxfId="158" dataDxfId="157">
  <autoFilter ref="R9:R11" xr:uid="{BBA807CD-CDAB-D14F-83AB-1A62CBE650F0}"/>
  <tableColumns count="1">
    <tableColumn id="1" xr3:uid="{00F28C70-F88A-B84B-B98C-6D6942B828D6}" name="Choix 1" dataDxfId="15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A7FD48-0EAA-B94B-A3F9-674C4A5EDE38}" name="Table22" displayName="Table22" ref="AA9:AA16" totalsRowShown="0" headerRowDxfId="137" dataDxfId="136">
  <autoFilter ref="AA9:AA16" xr:uid="{0690088F-F2E0-EA48-8342-9196ABBBF5CD}"/>
  <tableColumns count="1">
    <tableColumn id="1" xr3:uid="{8744D8FB-3873-E844-98C4-5E2378EBFFB1}" name="Choix 1" dataDxfId="135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625001C-0EC0-714C-9F34-9535EB60D0B3}" name="Table314" displayName="Table314" ref="AB9:AB17" totalsRowShown="0" headerRowDxfId="134" dataDxfId="133">
  <autoFilter ref="AB9:AB17" xr:uid="{E2A35461-D770-0242-91B6-BD041C60979F}"/>
  <tableColumns count="1">
    <tableColumn id="1" xr3:uid="{773CAA81-3DCC-7344-A6BC-932B3CA9B35C}" name="Choix 2" dataDxfId="132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ABFC20F-9DC0-5348-B267-0D8275F4CBB4}" name="Table415" displayName="Table415" ref="AC9:AC11" totalsRowShown="0" headerRowDxfId="131" dataDxfId="130">
  <autoFilter ref="AC9:AC11" xr:uid="{9D7954FA-58CC-734A-9EF3-144608C14DB3}"/>
  <tableColumns count="1">
    <tableColumn id="1" xr3:uid="{9913D0A4-5A19-8841-B105-61B472BD942F}" name="Choix 3" dataDxfId="12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CCEEF8B-2E7B-F44C-A86D-FEF2DF84B1FF}" name="Table516" displayName="Table516" ref="Y9:Y18" totalsRowShown="0" headerRowDxfId="128" dataDxfId="127">
  <autoFilter ref="Y9:Y18" xr:uid="{75293DAF-F9A8-BE41-A318-66F9F682827D}"/>
  <tableColumns count="1">
    <tableColumn id="1" xr3:uid="{F46F2022-FD38-D641-A87A-115A9CBAED43}" name="Choix 3" dataDxfId="126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65ABDC2-7ED3-1A4A-A621-B79AE823E928}" name="Table617" displayName="Table617" ref="X9:X17" totalsRowShown="0" headerRowDxfId="125" dataDxfId="124">
  <autoFilter ref="X9:X17" xr:uid="{E2542A8F-2C60-CC45-88F9-67C3854F0168}"/>
  <tableColumns count="1">
    <tableColumn id="1" xr3:uid="{F4A40519-5017-1742-BE48-26AB2C234DC6}" name="Choix 2" dataDxfId="123">
      <calculatedColumnFormula>W10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567D66B9-E42A-DC49-9688-00BE2E1FBEEB}" name="Table718" displayName="Table718" ref="W9:W17" totalsRowShown="0" headerRowDxfId="122" dataDxfId="121">
  <autoFilter ref="W9:W17" xr:uid="{1FB4C2BD-6A77-7F4E-BE93-50404443ED7E}"/>
  <tableColumns count="1">
    <tableColumn id="1" xr3:uid="{DB4F521D-CBF2-6143-AD48-453175296D48}" name="Choix 1" dataDxfId="120">
      <calculatedColumnFormula>V10</calculatedColumnFormula>
    </tableColumn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86029181-E607-3B4D-B605-7499E5C55975}" name="Table819" displayName="Table819" ref="V9:V17" totalsRowShown="0" headerRowDxfId="119" dataDxfId="118">
  <autoFilter ref="V9:V17" xr:uid="{ACBED46D-7803-4846-9E0F-0101CCD915D2}"/>
  <tableColumns count="1">
    <tableColumn id="1" xr3:uid="{6E8C10C7-5E9F-244B-B7FE-F5259D780495}" name="Pas utilisé" dataDxfId="117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A43C67FD-1665-EF4C-BECB-CE5044B56B56}" name="Table920" displayName="Table920" ref="R9:R11" totalsRowShown="0" headerRowDxfId="116" dataDxfId="115">
  <autoFilter ref="R9:R11" xr:uid="{BBA807CD-CDAB-D14F-83AB-1A62CBE650F0}"/>
  <tableColumns count="1">
    <tableColumn id="1" xr3:uid="{20900900-105F-624D-99A3-DED582370768}" name="Choix 1" dataDxfId="1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7FB7BFA-3AC0-5942-B9DB-E5CDFA0D20BD}" name="Table31425" displayName="Table31425" ref="AB9:AB17" totalsRowShown="0" headerRowDxfId="186" dataDxfId="185">
  <autoFilter ref="AB9:AB17" xr:uid="{E2A35461-D770-0242-91B6-BD041C60979F}"/>
  <tableColumns count="1">
    <tableColumn id="1" xr3:uid="{C9C0DE98-DED5-2647-9A01-BDB4A601A12A}" name="Choix 2" dataDxfId="184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546D622-8C00-9044-8588-2D418191BE90}" name="Table1021" displayName="Table1021" ref="S9:S11" totalsRowShown="0" headerRowDxfId="113" dataDxfId="112">
  <autoFilter ref="S9:S11" xr:uid="{202B6089-1BD8-164D-926B-ED424EC00542}"/>
  <tableColumns count="1">
    <tableColumn id="1" xr3:uid="{3791B935-D935-FD42-8745-3A102D4CF562}" name="Choix 2" dataDxfId="111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1CFD6FE5-5E39-B74E-A46E-F7E36FF22477}" name="Table1122" displayName="Table1122" ref="T9:T17" totalsRowShown="0" headerRowDxfId="110" dataDxfId="109">
  <autoFilter ref="T9:T17" xr:uid="{0DE05790-ABAA-BF46-8D94-7EF697907C57}"/>
  <tableColumns count="1">
    <tableColumn id="1" xr3:uid="{EEE3BFDF-9BF5-A349-8AEA-94C7A7A57015}" name="Choix 3" dataDxfId="108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95342B0B-D73C-2440-81E8-A10BDA808669}" name="Table122334465054" displayName="Table122334465054" ref="AE9:AF76" totalsRowShown="0" headerRowDxfId="107" dataDxfId="106">
  <autoFilter ref="AE9:AF76" xr:uid="{6781CD8C-E0AF-DA47-AC7D-5A54857335C1}"/>
  <sortState xmlns:xlrd2="http://schemas.microsoft.com/office/spreadsheetml/2017/richdata2" ref="AE10:AF76">
    <sortCondition ref="AE9:AE76"/>
  </sortState>
  <tableColumns count="2">
    <tableColumn id="1" xr3:uid="{6510F86B-5B8C-9F49-903A-B9BAE204926B}" name="Sigle" dataDxfId="105"/>
    <tableColumn id="2" xr3:uid="{34CD158B-8C2D-6F43-8E04-94C4748F1EE7}" name="Crédits" dataDxfId="104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3E4EAE-69C2-624D-8FA4-290059C80F77}" name="Table2" displayName="Table2" ref="AA9:AA16" totalsRowShown="0" headerRowDxfId="85" dataDxfId="84">
  <autoFilter ref="AA9:AA16" xr:uid="{0690088F-F2E0-EA48-8342-9196ABBBF5CD}"/>
  <tableColumns count="1">
    <tableColumn id="1" xr3:uid="{BC4C46E6-CDDD-AA43-94CA-C99C83429F7C}" name="Choix 1" dataDxfId="83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CBE20E9-66CD-DC45-B6C2-DA60278FE61B}" name="Table3" displayName="Table3" ref="AB9:AB17" totalsRowShown="0" headerRowDxfId="82" dataDxfId="81">
  <autoFilter ref="AB9:AB17" xr:uid="{E2A35461-D770-0242-91B6-BD041C60979F}"/>
  <tableColumns count="1">
    <tableColumn id="1" xr3:uid="{23C41DA2-EED6-7849-AF3F-BC5024CA6E76}" name="Choix 2" dataDxfId="80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1CC2670-D0D3-1147-B38E-DB50401D2366}" name="Table4" displayName="Table4" ref="AC9:AC11" totalsRowShown="0" headerRowDxfId="79" dataDxfId="78">
  <autoFilter ref="AC9:AC11" xr:uid="{9D7954FA-58CC-734A-9EF3-144608C14DB3}"/>
  <tableColumns count="1">
    <tableColumn id="1" xr3:uid="{0645EE88-5F88-6D44-8AA7-8F84E70ACF86}" name="Choix 3" dataDxfId="77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7CD25B6-D691-CC43-BE73-507CF23A0152}" name="Table5" displayName="Table5" ref="Y9:Y27" totalsRowShown="0" headerRowDxfId="76" dataDxfId="75">
  <autoFilter ref="Y9:Y27" xr:uid="{75293DAF-F9A8-BE41-A318-66F9F682827D}"/>
  <tableColumns count="1">
    <tableColumn id="1" xr3:uid="{BC760243-263F-1743-AB6B-09E4938FD08F}" name="Choix 4" dataDxfId="74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9ECD85C-CAA7-B24F-A618-6AC3D44FCD05}" name="Table6" displayName="Table6" ref="X9:X26" totalsRowShown="0" headerRowDxfId="73" dataDxfId="72">
  <autoFilter ref="X9:X26" xr:uid="{E2542A8F-2C60-CC45-88F9-67C3854F0168}"/>
  <tableColumns count="1">
    <tableColumn id="1" xr3:uid="{C5F6F9C1-2FEC-7A43-8596-1D1525788197}" name="Choix 3" dataDxfId="71">
      <calculatedColumnFormula>W10</calculatedColumnFormula>
    </tableColumn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26A8A13-683F-1048-88AB-BF1114C13777}" name="Table7" displayName="Table7" ref="W9:W26" totalsRowShown="0" headerRowDxfId="70" dataDxfId="69">
  <autoFilter ref="W9:W26" xr:uid="{1FB4C2BD-6A77-7F4E-BE93-50404443ED7E}"/>
  <tableColumns count="1">
    <tableColumn id="1" xr3:uid="{A4AFD797-177A-104A-AC37-260A26AB2770}" name="Choix 2" dataDxfId="68">
      <calculatedColumnFormula>V10</calculatedColumnFormula>
    </tableColumn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4995C97-A08D-9D4D-9B1A-6BCB71519354}" name="Table8" displayName="Table8" ref="V9:V26" totalsRowShown="0" headerRowDxfId="67" dataDxfId="66">
  <autoFilter ref="V9:V26" xr:uid="{ACBED46D-7803-4846-9E0F-0101CCD915D2}"/>
  <sortState xmlns:xlrd2="http://schemas.microsoft.com/office/spreadsheetml/2017/richdata2" ref="V10:V26">
    <sortCondition ref="V9:V26"/>
  </sortState>
  <tableColumns count="1">
    <tableColumn id="1" xr3:uid="{3F1F14E1-46D5-3C40-A3B0-5F8460B8B921}" name="Choix 1" dataDxfId="6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AB7FEC2-6852-1748-B15E-8CAEC88E4E40}" name="Table41526" displayName="Table41526" ref="AC9:AC11" totalsRowShown="0" headerRowDxfId="183" dataDxfId="182">
  <autoFilter ref="AC9:AC11" xr:uid="{9D7954FA-58CC-734A-9EF3-144608C14DB3}"/>
  <tableColumns count="1">
    <tableColumn id="1" xr3:uid="{2C5B7E2E-7721-5B49-BF4F-AE29D6F7A3ED}" name="Choix 3" dataDxfId="181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B49966A-D977-9247-B3A9-C47D23340E70}" name="Table9" displayName="Table9" ref="R9:R11" totalsRowShown="0" headerRowDxfId="64" dataDxfId="63">
  <autoFilter ref="R9:R11" xr:uid="{BBA807CD-CDAB-D14F-83AB-1A62CBE650F0}"/>
  <tableColumns count="1">
    <tableColumn id="1" xr3:uid="{6BEC6D86-8441-6C44-9E7D-83E29E2BD53A}" name="Choix 1" dataDxfId="62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3403401-9D7E-474D-8728-DC6E8CFC93CD}" name="Table10" displayName="Table10" ref="S9:S11" totalsRowShown="0" headerRowDxfId="61" dataDxfId="60">
  <autoFilter ref="S9:S11" xr:uid="{202B6089-1BD8-164D-926B-ED424EC00542}"/>
  <tableColumns count="1">
    <tableColumn id="1" xr3:uid="{621F7DD2-7B76-E042-8449-D2B53CB1DCB9}" name="Choix 2" dataDxfId="59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73BD7F0-E1BB-F941-8354-EAD8795A69EB}" name="Table11" displayName="Table11" ref="T9:T18" totalsRowShown="0" headerRowDxfId="58" dataDxfId="57">
  <autoFilter ref="T9:T18" xr:uid="{0DE05790-ABAA-BF46-8D94-7EF697907C57}"/>
  <tableColumns count="1">
    <tableColumn id="1" xr3:uid="{133408D3-1043-5A4E-8CF5-69787BBD1167}" name="Choix 3" dataDxfId="56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9036DE2F-9730-0A47-A2C4-DB95AE3326F7}" name="Table122334465053" displayName="Table122334465053" ref="AE9:AF76" totalsRowShown="0" headerRowDxfId="55" dataDxfId="54">
  <autoFilter ref="AE9:AF76" xr:uid="{7F44706C-8AE6-AB40-9306-EFA313A92C60}"/>
  <sortState xmlns:xlrd2="http://schemas.microsoft.com/office/spreadsheetml/2017/richdata2" ref="AE10:AF76">
    <sortCondition ref="AE9:AE76"/>
  </sortState>
  <tableColumns count="2">
    <tableColumn id="1" xr3:uid="{8157C886-9D43-DE42-AF9E-E0A798284B6E}" name="Sigle" dataDxfId="53"/>
    <tableColumn id="2" xr3:uid="{0929AFC9-353A-B542-9368-FD27BD09BB44}" name="Crédits" dataDxfId="52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BC9F25CA-3FD0-ED42-B3E2-0DD3DE8481AC}" name="Table222435" displayName="Table222435" ref="AA9:AA16" totalsRowShown="0" headerRowDxfId="33" dataDxfId="32">
  <autoFilter ref="AA9:AA16" xr:uid="{0690088F-F2E0-EA48-8342-9196ABBBF5CD}"/>
  <tableColumns count="1">
    <tableColumn id="1" xr3:uid="{E3A92419-B4B3-234E-BFB6-29381D04AEA7}" name="Choix 1" dataDxfId="31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CDEA814A-14F7-9D42-A530-5E8EE5418F00}" name="Table3142536" displayName="Table3142536" ref="AB9:AB17" totalsRowShown="0" headerRowDxfId="30" dataDxfId="29">
  <autoFilter ref="AB9:AB17" xr:uid="{E2A35461-D770-0242-91B6-BD041C60979F}"/>
  <tableColumns count="1">
    <tableColumn id="1" xr3:uid="{B7AF4016-8317-A649-B490-9F6E558AED35}" name="Choix 2" dataDxfId="28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4584C7AC-8AC1-3C44-BE58-1FB7DF149F65}" name="Table4152637" displayName="Table4152637" ref="AC9:AC11" totalsRowShown="0" headerRowDxfId="27" dataDxfId="26">
  <autoFilter ref="AC9:AC11" xr:uid="{9D7954FA-58CC-734A-9EF3-144608C14DB3}"/>
  <tableColumns count="1">
    <tableColumn id="1" xr3:uid="{0E1D54AB-90D2-6443-BC8D-E9562F1B6F56}" name="Choix 3" dataDxfId="25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16DC0F33-8AF7-5F4F-A1AB-9A92D07328EA}" name="Table5162738" displayName="Table5162738" ref="Y9:Y27" totalsRowShown="0" headerRowDxfId="24" dataDxfId="23">
  <autoFilter ref="Y9:Y27" xr:uid="{75293DAF-F9A8-BE41-A318-66F9F682827D}"/>
  <tableColumns count="1">
    <tableColumn id="1" xr3:uid="{4B61FCC7-DE7A-FC47-80E9-8748407F2339}" name="Choix 3" dataDxfId="22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8C2FCEF9-123F-1C4A-947B-4EF2F9C4594B}" name="Table6172839" displayName="Table6172839" ref="X9:X26" totalsRowShown="0" headerRowDxfId="21" dataDxfId="20">
  <autoFilter ref="X9:X26" xr:uid="{E2542A8F-2C60-CC45-88F9-67C3854F0168}"/>
  <tableColumns count="1">
    <tableColumn id="1" xr3:uid="{DFCD2D6C-A518-C646-B80A-866DB6DB56C0}" name="Choix 2" dataDxfId="19">
      <calculatedColumnFormula>W10</calculatedColumnFormula>
    </tableColumn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304A0400-6608-2A44-A524-E4D2EBB5EFA8}" name="Table7182940" displayName="Table7182940" ref="W9:W26" totalsRowShown="0" headerRowDxfId="18" dataDxfId="17">
  <autoFilter ref="W9:W26" xr:uid="{1FB4C2BD-6A77-7F4E-BE93-50404443ED7E}"/>
  <tableColumns count="1">
    <tableColumn id="1" xr3:uid="{D4DDB101-1F71-5E44-BFD7-1644F5EABB26}" name="Choix 1" dataDxfId="16">
      <calculatedColumnFormula>V10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0CBB5D2-CE34-9549-B1F2-0CFA4161CEF0}" name="Table51627" displayName="Table51627" ref="Y9:Y24" totalsRowShown="0" headerRowDxfId="180" dataDxfId="179">
  <autoFilter ref="Y9:Y24" xr:uid="{75293DAF-F9A8-BE41-A318-66F9F682827D}"/>
  <tableColumns count="1">
    <tableColumn id="1" xr3:uid="{6B0433D5-42A6-CC48-9FE5-08FD3B002B60}" name="Choix 3" dataDxfId="178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A35A6AB9-B6C9-124E-8F56-FF62F1EA9B68}" name="Table8193041" displayName="Table8193041" ref="V9:V26" totalsRowShown="0" headerRowDxfId="15" dataDxfId="14">
  <autoFilter ref="V9:V26" xr:uid="{ACBED46D-7803-4846-9E0F-0101CCD915D2}"/>
  <sortState xmlns:xlrd2="http://schemas.microsoft.com/office/spreadsheetml/2017/richdata2" ref="V10:V26">
    <sortCondition ref="V9:V26"/>
  </sortState>
  <tableColumns count="1">
    <tableColumn id="1" xr3:uid="{F244C63B-6EAA-1542-A901-D6A13435BDA0}" name="Pas utilisé" dataDxfId="13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E612A64C-BC89-EE4E-85F7-E4EFCE0959BE}" name="Table9203142" displayName="Table9203142" ref="R9:R11" totalsRowShown="0" headerRowDxfId="12" dataDxfId="11">
  <autoFilter ref="R9:R11" xr:uid="{BBA807CD-CDAB-D14F-83AB-1A62CBE650F0}"/>
  <tableColumns count="1">
    <tableColumn id="1" xr3:uid="{FF5881E8-043C-9E48-955C-148CB106AEC1}" name="Choix 1" dataDxfId="10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A77F3307-CD5A-D645-BE5E-48126EB534EA}" name="Table10213243" displayName="Table10213243" ref="S9:S11" totalsRowShown="0" headerRowDxfId="9" dataDxfId="8">
  <autoFilter ref="S9:S11" xr:uid="{202B6089-1BD8-164D-926B-ED424EC00542}"/>
  <tableColumns count="1">
    <tableColumn id="1" xr3:uid="{64D964A0-75ED-784A-B49A-E0DBF8CB5B90}" name="Choix 2" dataDxfId="7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26F62898-BEAC-1048-A3CF-A229D1E629A2}" name="Table11223344" displayName="Table11223344" ref="T9:T16" totalsRowShown="0" headerRowDxfId="6" dataDxfId="5">
  <autoFilter ref="T9:T16" xr:uid="{0DE05790-ABAA-BF46-8D94-7EF697907C57}"/>
  <tableColumns count="1">
    <tableColumn id="1" xr3:uid="{5B0F66BC-686C-F54A-9A43-37EEDAEBD1A5}" name="Choix 3" dataDxfId="4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B3E34510-0FD3-B646-A3BA-88EA0E2AA700}" name="Table1223344650" displayName="Table1223344650" ref="AE9:AF76" totalsRowShown="0" headerRowDxfId="3" dataDxfId="2">
  <autoFilter ref="AE9:AF76" xr:uid="{D2B6EC1E-9DAF-B842-AB08-22732ABD74D0}"/>
  <sortState xmlns:xlrd2="http://schemas.microsoft.com/office/spreadsheetml/2017/richdata2" ref="AE10:AF76">
    <sortCondition ref="AE9:AE76"/>
  </sortState>
  <tableColumns count="2">
    <tableColumn id="1" xr3:uid="{756CCDC3-5EBB-5C40-9EF6-A62179C0F98F}" name="Sigle" dataDxfId="1"/>
    <tableColumn id="2" xr3:uid="{5C491AA9-29CC-524F-BCE3-76F49F50D3BB}" name="Crédits" dataDxfId="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95DC8BA7-3225-0C4B-B742-6BC12AB04250}" name="Table61728" displayName="Table61728" ref="X9:X23" totalsRowShown="0" headerRowDxfId="177" dataDxfId="176">
  <autoFilter ref="X9:X23" xr:uid="{E2542A8F-2C60-CC45-88F9-67C3854F0168}"/>
  <tableColumns count="1">
    <tableColumn id="1" xr3:uid="{778B86C0-899D-CE4F-8E2D-ADB98634F38D}" name="Choix 2" dataDxfId="175">
      <calculatedColumnFormula>W10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8FFD8C06-5B37-E145-88BD-941FF2FEEB5D}" name="Table71829" displayName="Table71829" ref="W9:W23" totalsRowShown="0" headerRowDxfId="174" dataDxfId="173">
  <autoFilter ref="W9:W23" xr:uid="{1FB4C2BD-6A77-7F4E-BE93-50404443ED7E}"/>
  <tableColumns count="1">
    <tableColumn id="1" xr3:uid="{C34996F8-6F42-5443-9DF5-B6F33ECD9A30}" name="Choix 1" dataDxfId="172">
      <calculatedColumnFormula>V10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6AF22A00-2204-444E-8BB8-0E96EDC9292F}" name="Table102132" displayName="Table102132" ref="S9:S11" totalsRowShown="0" headerRowDxfId="171" dataDxfId="170">
  <autoFilter ref="S9:S11" xr:uid="{202B6089-1BD8-164D-926B-ED424EC00542}"/>
  <tableColumns count="1">
    <tableColumn id="1" xr3:uid="{023FA724-C3C0-794D-8D42-A96C28334538}" name="Choix 2" dataDxfId="16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3E04BD65-D7F0-1747-A88D-44F9B3062D39}" name="Table112233" displayName="Table112233" ref="T9:T17" totalsRowShown="0" headerRowDxfId="168" dataDxfId="167">
  <autoFilter ref="T9:T17" xr:uid="{0DE05790-ABAA-BF46-8D94-7EF697907C57}"/>
  <tableColumns count="1">
    <tableColumn id="1" xr3:uid="{E84879C8-927B-8B48-BEED-F66AE107E716}" name="Choix 3" dataDxfId="16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8BC8AEA9-F6EE-B641-84E4-82F671BA7A3E}" name="Table81930" displayName="Table81930" ref="V9:V23" totalsRowShown="0" headerRowDxfId="165" dataDxfId="164">
  <autoFilter ref="V9:V23" xr:uid="{ACBED46D-7803-4846-9E0F-0101CCD915D2}"/>
  <tableColumns count="1">
    <tableColumn id="1" xr3:uid="{48C92EA9-CE64-5441-A7FA-76DCCA098FA0}" name="Pas utilisé" dataDxfId="16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13" Type="http://schemas.openxmlformats.org/officeDocument/2006/relationships/table" Target="../tables/table10.xml"/><Relationship Id="rId3" Type="http://schemas.openxmlformats.org/officeDocument/2006/relationships/hyperlink" Target="https://etudiant.polymtl.ca/etudes/particularites-des-etudes-superieures/plan-detudes" TargetMode="External"/><Relationship Id="rId7" Type="http://schemas.openxmlformats.org/officeDocument/2006/relationships/table" Target="../tables/table4.xml"/><Relationship Id="rId12" Type="http://schemas.openxmlformats.org/officeDocument/2006/relationships/table" Target="../tables/table9.xml"/><Relationship Id="rId2" Type="http://schemas.openxmlformats.org/officeDocument/2006/relationships/hyperlink" Target="mailto:lyne.denomme@polymtl.ca" TargetMode="External"/><Relationship Id="rId1" Type="http://schemas.openxmlformats.org/officeDocument/2006/relationships/hyperlink" Target="https://www.polymtl.ca/programmes/programmes/option-efficacite-energetique-dans-les-batiments" TargetMode="External"/><Relationship Id="rId6" Type="http://schemas.openxmlformats.org/officeDocument/2006/relationships/table" Target="../tables/table3.xml"/><Relationship Id="rId11" Type="http://schemas.openxmlformats.org/officeDocument/2006/relationships/table" Target="../tables/table8.xml"/><Relationship Id="rId5" Type="http://schemas.openxmlformats.org/officeDocument/2006/relationships/table" Target="../tables/table2.xml"/><Relationship Id="rId10" Type="http://schemas.openxmlformats.org/officeDocument/2006/relationships/table" Target="../tables/table7.xml"/><Relationship Id="rId4" Type="http://schemas.openxmlformats.org/officeDocument/2006/relationships/table" Target="../tables/table1.xml"/><Relationship Id="rId9" Type="http://schemas.openxmlformats.org/officeDocument/2006/relationships/table" Target="../tables/table6.xml"/><Relationship Id="rId14" Type="http://schemas.openxmlformats.org/officeDocument/2006/relationships/table" Target="../tables/table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6.xml"/><Relationship Id="rId13" Type="http://schemas.openxmlformats.org/officeDocument/2006/relationships/table" Target="../tables/table21.xml"/><Relationship Id="rId3" Type="http://schemas.openxmlformats.org/officeDocument/2006/relationships/hyperlink" Target="https://etudiant.polymtl.ca/etudes/particularites-des-etudes-superieures/plan-detudes" TargetMode="External"/><Relationship Id="rId7" Type="http://schemas.openxmlformats.org/officeDocument/2006/relationships/table" Target="../tables/table15.xml"/><Relationship Id="rId12" Type="http://schemas.openxmlformats.org/officeDocument/2006/relationships/table" Target="../tables/table20.xml"/><Relationship Id="rId2" Type="http://schemas.openxmlformats.org/officeDocument/2006/relationships/hyperlink" Target="mailto:lyne.denomme@polymtl.ca" TargetMode="External"/><Relationship Id="rId1" Type="http://schemas.openxmlformats.org/officeDocument/2006/relationships/hyperlink" Target="https://www.polymtl.ca/programmes/programmes/option-energie-hydroelectrique" TargetMode="External"/><Relationship Id="rId6" Type="http://schemas.openxmlformats.org/officeDocument/2006/relationships/table" Target="../tables/table14.xml"/><Relationship Id="rId11" Type="http://schemas.openxmlformats.org/officeDocument/2006/relationships/table" Target="../tables/table19.xml"/><Relationship Id="rId5" Type="http://schemas.openxmlformats.org/officeDocument/2006/relationships/table" Target="../tables/table13.xml"/><Relationship Id="rId10" Type="http://schemas.openxmlformats.org/officeDocument/2006/relationships/table" Target="../tables/table18.xml"/><Relationship Id="rId4" Type="http://schemas.openxmlformats.org/officeDocument/2006/relationships/table" Target="../tables/table12.xml"/><Relationship Id="rId9" Type="http://schemas.openxmlformats.org/officeDocument/2006/relationships/table" Target="../tables/table17.xml"/><Relationship Id="rId14" Type="http://schemas.openxmlformats.org/officeDocument/2006/relationships/table" Target="../tables/table2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7.xml"/><Relationship Id="rId13" Type="http://schemas.openxmlformats.org/officeDocument/2006/relationships/table" Target="../tables/table32.xml"/><Relationship Id="rId3" Type="http://schemas.openxmlformats.org/officeDocument/2006/relationships/hyperlink" Target="https://etudiant.polymtl.ca/etudes/particularites-des-etudes-superieures/plan-detudes" TargetMode="External"/><Relationship Id="rId7" Type="http://schemas.openxmlformats.org/officeDocument/2006/relationships/table" Target="../tables/table26.xml"/><Relationship Id="rId12" Type="http://schemas.openxmlformats.org/officeDocument/2006/relationships/table" Target="../tables/table31.xml"/><Relationship Id="rId2" Type="http://schemas.openxmlformats.org/officeDocument/2006/relationships/hyperlink" Target="mailto:lyne.denomme@polymtl.ca" TargetMode="External"/><Relationship Id="rId1" Type="http://schemas.openxmlformats.org/officeDocument/2006/relationships/hyperlink" Target="https://www.polymtl.ca/programmes/programmes/option-energies-renouvelables" TargetMode="External"/><Relationship Id="rId6" Type="http://schemas.openxmlformats.org/officeDocument/2006/relationships/table" Target="../tables/table25.xml"/><Relationship Id="rId11" Type="http://schemas.openxmlformats.org/officeDocument/2006/relationships/table" Target="../tables/table30.xml"/><Relationship Id="rId5" Type="http://schemas.openxmlformats.org/officeDocument/2006/relationships/table" Target="../tables/table24.xml"/><Relationship Id="rId10" Type="http://schemas.openxmlformats.org/officeDocument/2006/relationships/table" Target="../tables/table29.xml"/><Relationship Id="rId4" Type="http://schemas.openxmlformats.org/officeDocument/2006/relationships/table" Target="../tables/table23.xml"/><Relationship Id="rId9" Type="http://schemas.openxmlformats.org/officeDocument/2006/relationships/table" Target="../tables/table28.xml"/><Relationship Id="rId14" Type="http://schemas.openxmlformats.org/officeDocument/2006/relationships/table" Target="../tables/table3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8.xml"/><Relationship Id="rId13" Type="http://schemas.openxmlformats.org/officeDocument/2006/relationships/table" Target="../tables/table43.xml"/><Relationship Id="rId3" Type="http://schemas.openxmlformats.org/officeDocument/2006/relationships/hyperlink" Target="https://etudiant.polymtl.ca/etudes/particularites-des-etudes-superieures/plan-detudes" TargetMode="External"/><Relationship Id="rId7" Type="http://schemas.openxmlformats.org/officeDocument/2006/relationships/table" Target="../tables/table37.xml"/><Relationship Id="rId12" Type="http://schemas.openxmlformats.org/officeDocument/2006/relationships/table" Target="../tables/table42.xml"/><Relationship Id="rId2" Type="http://schemas.openxmlformats.org/officeDocument/2006/relationships/hyperlink" Target="mailto:lyne.denomme@polymtl.ca" TargetMode="External"/><Relationship Id="rId1" Type="http://schemas.openxmlformats.org/officeDocument/2006/relationships/hyperlink" Target="https://www.polymtl.ca/programmes/programmes/option-systemes-et-reseaux-energetiques-intelligents" TargetMode="External"/><Relationship Id="rId6" Type="http://schemas.openxmlformats.org/officeDocument/2006/relationships/table" Target="../tables/table36.xml"/><Relationship Id="rId11" Type="http://schemas.openxmlformats.org/officeDocument/2006/relationships/table" Target="../tables/table41.xml"/><Relationship Id="rId5" Type="http://schemas.openxmlformats.org/officeDocument/2006/relationships/table" Target="../tables/table35.xml"/><Relationship Id="rId10" Type="http://schemas.openxmlformats.org/officeDocument/2006/relationships/table" Target="../tables/table40.xml"/><Relationship Id="rId4" Type="http://schemas.openxmlformats.org/officeDocument/2006/relationships/table" Target="../tables/table34.xml"/><Relationship Id="rId9" Type="http://schemas.openxmlformats.org/officeDocument/2006/relationships/table" Target="../tables/table39.xml"/><Relationship Id="rId14" Type="http://schemas.openxmlformats.org/officeDocument/2006/relationships/table" Target="../tables/table4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7A2C0-A504-B44F-9CF6-39927F88C570}">
  <dimension ref="A1:AF108"/>
  <sheetViews>
    <sheetView zoomScale="125" zoomScaleNormal="125" workbookViewId="0">
      <selection activeCell="C12" sqref="C12"/>
    </sheetView>
  </sheetViews>
  <sheetFormatPr baseColWidth="10" defaultRowHeight="16" x14ac:dyDescent="0.2"/>
  <cols>
    <col min="1" max="1" width="11.6640625" style="1" customWidth="1"/>
    <col min="2" max="2" width="9.33203125" style="1" customWidth="1"/>
    <col min="3" max="3" width="14" style="1" customWidth="1"/>
    <col min="4" max="4" width="15.33203125" style="1" customWidth="1"/>
    <col min="5" max="5" width="15.5" style="1" customWidth="1"/>
    <col min="6" max="6" width="10.83203125" style="2"/>
    <col min="7" max="7" width="10.33203125" style="1" customWidth="1"/>
    <col min="8" max="12" width="10.83203125" style="1"/>
    <col min="13" max="14" width="10.83203125" style="2"/>
    <col min="15" max="15" width="10.83203125" style="1"/>
    <col min="16" max="16" width="13.83203125" style="1" customWidth="1"/>
    <col min="17" max="17" width="13.1640625" style="1" customWidth="1"/>
    <col min="18" max="18" width="13.6640625" style="1" hidden="1" customWidth="1"/>
    <col min="19" max="19" width="10.83203125" style="1" hidden="1" customWidth="1"/>
    <col min="20" max="32" width="10.83203125" style="2" hidden="1" customWidth="1"/>
    <col min="33" max="16384" width="10.83203125" style="2"/>
  </cols>
  <sheetData>
    <row r="1" spans="1:32" ht="21" x14ac:dyDescent="0.25">
      <c r="A1" s="16" t="s">
        <v>80</v>
      </c>
      <c r="B1" s="16"/>
      <c r="C1" s="16"/>
      <c r="D1" s="16"/>
      <c r="E1" s="16"/>
      <c r="F1" s="16"/>
      <c r="G1" s="16"/>
    </row>
    <row r="2" spans="1:32" ht="7" customHeight="1" x14ac:dyDescent="0.2"/>
    <row r="3" spans="1:32" s="24" customFormat="1" ht="17" x14ac:dyDescent="0.2">
      <c r="A3" s="31" t="s">
        <v>91</v>
      </c>
      <c r="B3" s="22"/>
      <c r="C3" s="22"/>
      <c r="D3" s="22"/>
      <c r="E3" s="22"/>
      <c r="F3" s="22"/>
      <c r="G3" s="22"/>
      <c r="H3" s="23"/>
      <c r="I3" s="23"/>
      <c r="J3" s="23"/>
      <c r="K3" s="23"/>
      <c r="L3" s="23"/>
      <c r="O3" s="23"/>
      <c r="P3" s="23"/>
      <c r="Q3" s="23"/>
      <c r="R3" s="23"/>
      <c r="S3" s="23"/>
    </row>
    <row r="4" spans="1:32" s="24" customFormat="1" ht="8" customHeight="1" x14ac:dyDescent="0.2">
      <c r="A4" s="17"/>
      <c r="B4" s="22"/>
      <c r="C4" s="22"/>
      <c r="D4" s="22"/>
      <c r="E4" s="22"/>
      <c r="F4" s="22"/>
      <c r="G4" s="22"/>
      <c r="H4" s="23"/>
      <c r="I4" s="23"/>
      <c r="J4" s="23"/>
      <c r="K4" s="23"/>
      <c r="L4" s="23"/>
      <c r="O4" s="23"/>
      <c r="P4" s="23"/>
      <c r="Q4" s="23"/>
      <c r="R4" s="23"/>
      <c r="S4" s="23"/>
    </row>
    <row r="5" spans="1:32" s="24" customFormat="1" x14ac:dyDescent="0.2">
      <c r="A5" s="37" t="s">
        <v>53</v>
      </c>
      <c r="B5" s="36"/>
      <c r="C5" s="36"/>
      <c r="D5" s="36"/>
      <c r="E5" s="36"/>
      <c r="F5" s="36"/>
      <c r="G5" s="36"/>
      <c r="H5" s="23"/>
      <c r="I5" s="23"/>
      <c r="J5" s="23"/>
      <c r="K5" s="23"/>
      <c r="L5" s="23"/>
      <c r="O5" s="23"/>
      <c r="P5" s="23"/>
      <c r="Q5" s="23"/>
      <c r="R5" s="23"/>
      <c r="S5" s="23"/>
    </row>
    <row r="6" spans="1:32" x14ac:dyDescent="0.2">
      <c r="A6" s="3"/>
    </row>
    <row r="7" spans="1:32" ht="19" x14ac:dyDescent="0.25">
      <c r="A7" s="18" t="s">
        <v>82</v>
      </c>
      <c r="B7" s="26"/>
      <c r="C7" s="26"/>
      <c r="D7" s="26"/>
      <c r="E7" s="19"/>
      <c r="F7" s="26"/>
      <c r="G7" s="15"/>
    </row>
    <row r="9" spans="1:32" x14ac:dyDescent="0.2">
      <c r="A9" s="1" t="s">
        <v>46</v>
      </c>
      <c r="B9" s="1" t="s">
        <v>44</v>
      </c>
      <c r="C9" s="1" t="s">
        <v>47</v>
      </c>
      <c r="R9" s="1" t="s">
        <v>6</v>
      </c>
      <c r="S9" s="1" t="s">
        <v>7</v>
      </c>
      <c r="T9" s="1" t="s">
        <v>8</v>
      </c>
      <c r="U9" s="1"/>
      <c r="V9" s="1" t="s">
        <v>57</v>
      </c>
      <c r="W9" s="1" t="s">
        <v>6</v>
      </c>
      <c r="X9" s="1" t="s">
        <v>7</v>
      </c>
      <c r="Y9" s="1" t="s">
        <v>8</v>
      </c>
      <c r="Z9" s="1"/>
      <c r="AA9" s="1" t="s">
        <v>6</v>
      </c>
      <c r="AB9" s="1" t="s">
        <v>7</v>
      </c>
      <c r="AC9" s="1" t="s">
        <v>8</v>
      </c>
      <c r="AD9" s="1"/>
      <c r="AE9" s="1" t="s">
        <v>49</v>
      </c>
      <c r="AF9" s="1" t="s">
        <v>44</v>
      </c>
    </row>
    <row r="10" spans="1:32" x14ac:dyDescent="0.2">
      <c r="A10" s="1" t="s">
        <v>45</v>
      </c>
      <c r="B10" s="1">
        <f>VLOOKUP(C10,$AE$10:$AF$108,2,0)</f>
        <v>3</v>
      </c>
      <c r="C10" s="4" t="s">
        <v>0</v>
      </c>
      <c r="E10" s="7" t="s">
        <v>81</v>
      </c>
      <c r="R10" s="1" t="s">
        <v>2</v>
      </c>
      <c r="S10" s="1" t="s">
        <v>4</v>
      </c>
      <c r="T10" s="1" t="s">
        <v>9</v>
      </c>
      <c r="U10" s="1"/>
      <c r="V10" s="1" t="s">
        <v>4</v>
      </c>
      <c r="W10" s="1" t="str">
        <f>V10</f>
        <v>DDI8003</v>
      </c>
      <c r="X10" s="1" t="str">
        <f>W10</f>
        <v>DDI8003</v>
      </c>
      <c r="Y10" s="1" t="str">
        <f>X10</f>
        <v>DDI8003</v>
      </c>
      <c r="Z10" s="1"/>
      <c r="AA10" s="1" t="s">
        <v>36</v>
      </c>
      <c r="AB10" s="5" t="s">
        <v>48</v>
      </c>
      <c r="AC10" s="5" t="s">
        <v>48</v>
      </c>
      <c r="AD10" s="1"/>
      <c r="AE10" s="5" t="s">
        <v>48</v>
      </c>
      <c r="AF10" s="1">
        <v>0</v>
      </c>
    </row>
    <row r="11" spans="1:32" ht="17" thickBot="1" x14ac:dyDescent="0.25">
      <c r="A11" s="1" t="s">
        <v>45</v>
      </c>
      <c r="B11" s="1">
        <f t="shared" ref="B11:B14" si="0">VLOOKUP(C11,$AE$10:$AF$108,2,0)</f>
        <v>3</v>
      </c>
      <c r="C11" s="4" t="s">
        <v>1</v>
      </c>
      <c r="E11" s="7" t="s">
        <v>81</v>
      </c>
      <c r="R11" s="1" t="s">
        <v>3</v>
      </c>
      <c r="S11" s="1" t="s">
        <v>5</v>
      </c>
      <c r="T11" s="1" t="s">
        <v>11</v>
      </c>
      <c r="U11" s="1"/>
      <c r="V11" s="1" t="s">
        <v>58</v>
      </c>
      <c r="W11" s="1" t="str">
        <f t="shared" ref="W11:W23" si="1">V11</f>
        <v>ELE4458</v>
      </c>
      <c r="X11" s="1" t="str">
        <f t="shared" ref="X11:Y23" si="2">W11</f>
        <v>ELE4458</v>
      </c>
      <c r="Y11" s="1" t="str">
        <f t="shared" si="2"/>
        <v>ELE4458</v>
      </c>
      <c r="Z11" s="1"/>
      <c r="AA11" s="1" t="s">
        <v>37</v>
      </c>
      <c r="AB11" s="1" t="s">
        <v>36</v>
      </c>
      <c r="AC11" s="1" t="s">
        <v>43</v>
      </c>
      <c r="AD11" s="1"/>
      <c r="AE11" s="1" t="s">
        <v>90</v>
      </c>
      <c r="AF11" s="1">
        <v>3</v>
      </c>
    </row>
    <row r="12" spans="1:32" ht="18" thickTop="1" thickBot="1" x14ac:dyDescent="0.25">
      <c r="A12" s="1" t="s">
        <v>45</v>
      </c>
      <c r="B12" s="1">
        <f t="shared" si="0"/>
        <v>0</v>
      </c>
      <c r="C12" s="10" t="s">
        <v>6</v>
      </c>
      <c r="T12" s="1" t="s">
        <v>17</v>
      </c>
      <c r="U12" s="1"/>
      <c r="V12" s="1" t="s">
        <v>17</v>
      </c>
      <c r="W12" s="1" t="str">
        <f t="shared" si="1"/>
        <v>ENE8310</v>
      </c>
      <c r="X12" s="1" t="str">
        <f t="shared" si="2"/>
        <v>ENE8310</v>
      </c>
      <c r="Y12" s="1" t="str">
        <f t="shared" si="2"/>
        <v>ENE8310</v>
      </c>
      <c r="Z12" s="1"/>
      <c r="AA12" s="1" t="s">
        <v>38</v>
      </c>
      <c r="AB12" s="1" t="s">
        <v>37</v>
      </c>
      <c r="AC12" s="1"/>
      <c r="AD12" s="1"/>
      <c r="AE12" s="5" t="s">
        <v>6</v>
      </c>
      <c r="AF12" s="1">
        <v>0</v>
      </c>
    </row>
    <row r="13" spans="1:32" ht="18" thickTop="1" thickBot="1" x14ac:dyDescent="0.25">
      <c r="A13" s="1" t="s">
        <v>45</v>
      </c>
      <c r="B13" s="1">
        <f t="shared" si="0"/>
        <v>0</v>
      </c>
      <c r="C13" s="10" t="s">
        <v>7</v>
      </c>
      <c r="T13" s="1" t="s">
        <v>12</v>
      </c>
      <c r="U13" s="1"/>
      <c r="V13" s="1" t="s">
        <v>34</v>
      </c>
      <c r="W13" s="1" t="str">
        <f t="shared" si="1"/>
        <v>ENE8412</v>
      </c>
      <c r="X13" s="1" t="str">
        <f t="shared" si="2"/>
        <v>ENE8412</v>
      </c>
      <c r="Y13" s="1" t="str">
        <f t="shared" si="2"/>
        <v>ENE8412</v>
      </c>
      <c r="Z13" s="1"/>
      <c r="AA13" s="1" t="s">
        <v>39</v>
      </c>
      <c r="AB13" s="1" t="s">
        <v>38</v>
      </c>
      <c r="AC13" s="1"/>
      <c r="AD13" s="1"/>
      <c r="AE13" s="5" t="s">
        <v>7</v>
      </c>
      <c r="AF13" s="1">
        <v>0</v>
      </c>
    </row>
    <row r="14" spans="1:32" ht="18" thickTop="1" thickBot="1" x14ac:dyDescent="0.25">
      <c r="A14" s="1" t="s">
        <v>45</v>
      </c>
      <c r="B14" s="1">
        <f t="shared" si="0"/>
        <v>0</v>
      </c>
      <c r="C14" s="10" t="s">
        <v>8</v>
      </c>
      <c r="D14" s="29"/>
      <c r="E14" s="32" t="str">
        <f>IF(C14="Autre cours","&lt;-- Entrez le sigle du cours de 3 crédits","")</f>
        <v/>
      </c>
      <c r="F14" s="33"/>
      <c r="G14" s="34"/>
      <c r="T14" s="1" t="s">
        <v>13</v>
      </c>
      <c r="U14" s="1"/>
      <c r="V14" s="1" t="s">
        <v>12</v>
      </c>
      <c r="W14" s="1" t="str">
        <f t="shared" si="1"/>
        <v>ENE8707</v>
      </c>
      <c r="X14" s="1" t="str">
        <f t="shared" si="2"/>
        <v>ENE8707</v>
      </c>
      <c r="Y14" s="1" t="str">
        <f t="shared" si="2"/>
        <v>ENE8707</v>
      </c>
      <c r="Z14" s="1"/>
      <c r="AA14" s="1" t="s">
        <v>40</v>
      </c>
      <c r="AB14" s="1" t="s">
        <v>39</v>
      </c>
      <c r="AC14" s="1"/>
      <c r="AD14" s="1"/>
      <c r="AE14" s="5" t="s">
        <v>8</v>
      </c>
      <c r="AF14" s="1">
        <v>0</v>
      </c>
    </row>
    <row r="15" spans="1:32" ht="17" thickTop="1" x14ac:dyDescent="0.2">
      <c r="B15" s="6">
        <f>SUM(B10:B14)</f>
        <v>6</v>
      </c>
      <c r="C15" s="7" t="s">
        <v>50</v>
      </c>
      <c r="E15" s="32" t="str">
        <f>IF(C14="Autre cours","(cours de 3 cr. approuvé par dir. d'études)","")</f>
        <v/>
      </c>
      <c r="F15" s="33"/>
      <c r="G15" s="34"/>
      <c r="T15" s="1" t="s">
        <v>14</v>
      </c>
      <c r="U15" s="1"/>
      <c r="V15" s="1" t="s">
        <v>30</v>
      </c>
      <c r="W15" s="1" t="str">
        <f t="shared" si="1"/>
        <v>MEC8252</v>
      </c>
      <c r="X15" s="1" t="str">
        <f t="shared" si="2"/>
        <v>MEC8252</v>
      </c>
      <c r="Y15" s="1" t="str">
        <f t="shared" si="2"/>
        <v>MEC8252</v>
      </c>
      <c r="Z15" s="1"/>
      <c r="AA15" s="1" t="s">
        <v>41</v>
      </c>
      <c r="AB15" s="1" t="s">
        <v>40</v>
      </c>
      <c r="AC15" s="1"/>
      <c r="AD15" s="1"/>
      <c r="AE15" s="5" t="s">
        <v>18</v>
      </c>
      <c r="AF15" s="1">
        <v>0</v>
      </c>
    </row>
    <row r="16" spans="1:32" x14ac:dyDescent="0.2">
      <c r="T16" s="1" t="s">
        <v>15</v>
      </c>
      <c r="U16" s="1"/>
      <c r="V16" s="1" t="s">
        <v>59</v>
      </c>
      <c r="W16" s="1" t="str">
        <f t="shared" si="1"/>
        <v>MEC8254</v>
      </c>
      <c r="X16" s="1" t="str">
        <f t="shared" si="2"/>
        <v>MEC8254</v>
      </c>
      <c r="Y16" s="1" t="str">
        <f t="shared" si="2"/>
        <v>MEC8254</v>
      </c>
      <c r="Z16" s="1"/>
      <c r="AA16" s="1" t="s">
        <v>42</v>
      </c>
      <c r="AB16" s="1" t="s">
        <v>41</v>
      </c>
      <c r="AC16" s="1"/>
      <c r="AD16" s="1"/>
      <c r="AE16" s="1" t="s">
        <v>63</v>
      </c>
      <c r="AF16" s="1">
        <v>3</v>
      </c>
    </row>
    <row r="17" spans="1:32" x14ac:dyDescent="0.2">
      <c r="A17" s="1" t="s">
        <v>51</v>
      </c>
      <c r="B17" s="1">
        <f t="shared" ref="B17:B21" si="3">VLOOKUP(C17,$AE$10:$AF$108,2,0)</f>
        <v>3</v>
      </c>
      <c r="C17" s="4" t="s">
        <v>10</v>
      </c>
      <c r="E17" s="7" t="s">
        <v>81</v>
      </c>
      <c r="T17" s="1" t="s">
        <v>90</v>
      </c>
      <c r="U17" s="1"/>
      <c r="V17" s="1" t="s">
        <v>20</v>
      </c>
      <c r="W17" s="1" t="str">
        <f t="shared" si="1"/>
        <v>MEC6214</v>
      </c>
      <c r="X17" s="1" t="str">
        <f t="shared" si="2"/>
        <v>MEC6214</v>
      </c>
      <c r="Y17" s="1" t="str">
        <f t="shared" si="2"/>
        <v>MEC6214</v>
      </c>
      <c r="Z17" s="1"/>
      <c r="AA17" s="1"/>
      <c r="AB17" s="1" t="s">
        <v>42</v>
      </c>
      <c r="AC17" s="1"/>
      <c r="AD17" s="1"/>
      <c r="AE17" s="1" t="s">
        <v>62</v>
      </c>
      <c r="AF17" s="1">
        <v>3</v>
      </c>
    </row>
    <row r="18" spans="1:32" ht="17" thickBot="1" x14ac:dyDescent="0.25">
      <c r="A18" s="1" t="s">
        <v>51</v>
      </c>
      <c r="B18" s="1">
        <f t="shared" si="3"/>
        <v>3</v>
      </c>
      <c r="C18" s="4" t="s">
        <v>56</v>
      </c>
      <c r="E18" s="7" t="s">
        <v>81</v>
      </c>
      <c r="T18" s="1"/>
      <c r="U18" s="1"/>
      <c r="V18" s="1" t="s">
        <v>21</v>
      </c>
      <c r="W18" s="1" t="str">
        <f t="shared" si="1"/>
        <v>MEC6216</v>
      </c>
      <c r="X18" s="1" t="str">
        <f t="shared" si="2"/>
        <v>MEC6216</v>
      </c>
      <c r="Y18" s="1" t="str">
        <f t="shared" si="2"/>
        <v>MEC6216</v>
      </c>
      <c r="Z18" s="1"/>
      <c r="AA18" s="1"/>
      <c r="AB18" s="1"/>
      <c r="AC18" s="1"/>
      <c r="AD18" s="1"/>
      <c r="AE18" s="1" t="s">
        <v>64</v>
      </c>
      <c r="AF18" s="1">
        <v>3</v>
      </c>
    </row>
    <row r="19" spans="1:32" ht="18" thickTop="1" thickBot="1" x14ac:dyDescent="0.25">
      <c r="A19" s="1" t="s">
        <v>51</v>
      </c>
      <c r="B19" s="1">
        <f t="shared" si="3"/>
        <v>0</v>
      </c>
      <c r="C19" s="10" t="s">
        <v>6</v>
      </c>
      <c r="D19" s="1" t="str">
        <f>IF(C$104=TRUE,"Déjà choisi!","")</f>
        <v/>
      </c>
      <c r="T19" s="1"/>
      <c r="U19" s="1"/>
      <c r="V19" s="1" t="s">
        <v>60</v>
      </c>
      <c r="W19" s="1" t="str">
        <f t="shared" si="1"/>
        <v>MEC6616</v>
      </c>
      <c r="X19" s="1" t="str">
        <f t="shared" si="2"/>
        <v>MEC6616</v>
      </c>
      <c r="Y19" s="1" t="str">
        <f t="shared" si="2"/>
        <v>MEC6616</v>
      </c>
      <c r="Z19" s="1"/>
      <c r="AA19" s="1"/>
      <c r="AB19" s="1"/>
      <c r="AC19" s="1"/>
      <c r="AD19" s="1"/>
      <c r="AE19" s="1" t="s">
        <v>19</v>
      </c>
      <c r="AF19" s="1">
        <v>3</v>
      </c>
    </row>
    <row r="20" spans="1:32" ht="18" thickTop="1" thickBot="1" x14ac:dyDescent="0.25">
      <c r="A20" s="1" t="s">
        <v>51</v>
      </c>
      <c r="B20" s="1">
        <f t="shared" si="3"/>
        <v>0</v>
      </c>
      <c r="C20" s="10" t="s">
        <v>7</v>
      </c>
      <c r="D20" s="1" t="str">
        <f>IF(D$104=TRUE,"Déjà choisi!","")</f>
        <v/>
      </c>
      <c r="T20" s="1"/>
      <c r="U20" s="1"/>
      <c r="V20" s="1" t="s">
        <v>22</v>
      </c>
      <c r="W20" s="1" t="str">
        <f t="shared" si="1"/>
        <v>MEC6618</v>
      </c>
      <c r="X20" s="1" t="str">
        <f t="shared" si="2"/>
        <v>MEC6618</v>
      </c>
      <c r="Y20" s="1" t="str">
        <f t="shared" si="2"/>
        <v>MEC6618</v>
      </c>
      <c r="Z20" s="1"/>
      <c r="AA20" s="1"/>
      <c r="AB20" s="1"/>
      <c r="AC20" s="1"/>
      <c r="AD20" s="1"/>
      <c r="AE20" s="1" t="s">
        <v>43</v>
      </c>
      <c r="AF20" s="1">
        <v>3</v>
      </c>
    </row>
    <row r="21" spans="1:32" ht="18" thickTop="1" thickBot="1" x14ac:dyDescent="0.25">
      <c r="A21" s="1" t="s">
        <v>51</v>
      </c>
      <c r="B21" s="1">
        <f t="shared" si="3"/>
        <v>0</v>
      </c>
      <c r="C21" s="10" t="s">
        <v>8</v>
      </c>
      <c r="D21" s="29"/>
      <c r="E21" s="32" t="str">
        <f>IF(C21="Autre cours","&lt;-- Entrez le sigle du cours de 3 crédits","")</f>
        <v/>
      </c>
      <c r="F21" s="33"/>
      <c r="G21" s="34"/>
      <c r="T21" s="1"/>
      <c r="U21" s="1"/>
      <c r="V21" s="1" t="s">
        <v>61</v>
      </c>
      <c r="W21" s="1" t="str">
        <f t="shared" si="1"/>
        <v>MEC8200</v>
      </c>
      <c r="X21" s="1" t="str">
        <f t="shared" si="2"/>
        <v>MEC8200</v>
      </c>
      <c r="Y21" s="1" t="str">
        <f t="shared" si="2"/>
        <v>MEC8200</v>
      </c>
      <c r="Z21" s="1"/>
      <c r="AA21" s="1"/>
      <c r="AB21" s="1"/>
      <c r="AC21" s="1"/>
      <c r="AD21" s="1"/>
      <c r="AE21" s="1" t="s">
        <v>4</v>
      </c>
      <c r="AF21" s="1">
        <v>3</v>
      </c>
    </row>
    <row r="22" spans="1:32" ht="17" thickTop="1" x14ac:dyDescent="0.2">
      <c r="B22" s="6">
        <f>SUM(B17:B21)</f>
        <v>6</v>
      </c>
      <c r="C22" s="7" t="s">
        <v>50</v>
      </c>
      <c r="E22" s="32" t="str">
        <f>IF(C21="Autre cours","(cours de 3 cr. approuvé par dir. d'études)","")</f>
        <v/>
      </c>
      <c r="F22" s="33"/>
      <c r="G22" s="34"/>
      <c r="T22" s="1"/>
      <c r="U22" s="1"/>
      <c r="V22" s="1" t="s">
        <v>24</v>
      </c>
      <c r="W22" s="1" t="str">
        <f t="shared" si="1"/>
        <v>MET8220A</v>
      </c>
      <c r="X22" s="1" t="str">
        <f t="shared" si="2"/>
        <v>MET8220A</v>
      </c>
      <c r="Y22" s="1" t="str">
        <f t="shared" si="2"/>
        <v>MET8220A</v>
      </c>
      <c r="Z22" s="1"/>
      <c r="AA22" s="1"/>
      <c r="AB22" s="1"/>
      <c r="AC22" s="1"/>
      <c r="AD22" s="5"/>
      <c r="AE22" s="1" t="s">
        <v>9</v>
      </c>
      <c r="AF22" s="1">
        <v>3</v>
      </c>
    </row>
    <row r="23" spans="1:32" x14ac:dyDescent="0.2">
      <c r="T23" s="1"/>
      <c r="U23" s="1"/>
      <c r="V23" s="1" t="s">
        <v>16</v>
      </c>
      <c r="W23" s="1" t="str">
        <f t="shared" si="1"/>
        <v>GML6113</v>
      </c>
      <c r="X23" s="1" t="str">
        <f t="shared" si="2"/>
        <v>GML6113</v>
      </c>
      <c r="Y23" s="1" t="str">
        <f t="shared" si="2"/>
        <v>GML6113</v>
      </c>
      <c r="Z23" s="1"/>
      <c r="AA23" s="1"/>
      <c r="AB23" s="1"/>
      <c r="AC23" s="1"/>
      <c r="AD23" s="1"/>
      <c r="AE23" s="1" t="s">
        <v>58</v>
      </c>
      <c r="AF23" s="1">
        <v>3</v>
      </c>
    </row>
    <row r="24" spans="1:32" x14ac:dyDescent="0.2">
      <c r="A24" s="1" t="s">
        <v>52</v>
      </c>
      <c r="B24" s="8">
        <f>B15+B22</f>
        <v>12</v>
      </c>
      <c r="C24" s="7" t="s">
        <v>95</v>
      </c>
      <c r="T24" s="1"/>
      <c r="U24" s="1"/>
      <c r="V24" s="1"/>
      <c r="W24" s="1"/>
      <c r="X24" s="1"/>
      <c r="Y24" s="1" t="s">
        <v>90</v>
      </c>
      <c r="Z24" s="1"/>
      <c r="AA24" s="1"/>
      <c r="AB24" s="1"/>
      <c r="AC24" s="1"/>
      <c r="AD24" s="5"/>
      <c r="AE24" s="1" t="s">
        <v>66</v>
      </c>
      <c r="AF24" s="1">
        <v>3</v>
      </c>
    </row>
    <row r="25" spans="1:32" x14ac:dyDescent="0.2">
      <c r="T25" s="1"/>
      <c r="U25" s="1"/>
      <c r="V25" s="1"/>
      <c r="W25" s="1"/>
      <c r="X25" s="1"/>
      <c r="Y25" s="1"/>
      <c r="Z25" s="1"/>
      <c r="AA25" s="1"/>
      <c r="AB25" s="1"/>
      <c r="AC25" s="1"/>
      <c r="AD25" s="5"/>
      <c r="AE25" s="1" t="s">
        <v>67</v>
      </c>
      <c r="AF25" s="1">
        <v>3</v>
      </c>
    </row>
    <row r="26" spans="1:32" ht="19" x14ac:dyDescent="0.25">
      <c r="A26" s="18" t="s">
        <v>83</v>
      </c>
      <c r="B26" s="18"/>
      <c r="C26" s="18"/>
      <c r="D26" s="18"/>
      <c r="E26" s="18"/>
      <c r="F26" s="18"/>
      <c r="G26" s="18"/>
      <c r="T26" s="1"/>
      <c r="U26" s="1"/>
      <c r="V26" s="1"/>
      <c r="W26" s="1"/>
      <c r="X26" s="1"/>
      <c r="Y26" s="1"/>
      <c r="Z26" s="1"/>
      <c r="AA26" s="1"/>
      <c r="AB26" s="1"/>
      <c r="AC26" s="1"/>
      <c r="AD26" s="5"/>
      <c r="AE26" s="1" t="s">
        <v>68</v>
      </c>
      <c r="AF26" s="1">
        <v>3</v>
      </c>
    </row>
    <row r="27" spans="1:32" x14ac:dyDescent="0.2">
      <c r="T27" s="1"/>
      <c r="U27" s="1"/>
      <c r="V27" s="1"/>
      <c r="W27" s="1"/>
      <c r="X27" s="1"/>
      <c r="Y27" s="1"/>
      <c r="Z27" s="1"/>
      <c r="AA27" s="1"/>
      <c r="AB27" s="1"/>
      <c r="AC27" s="1"/>
      <c r="AD27" s="5"/>
      <c r="AE27" s="1" t="s">
        <v>77</v>
      </c>
      <c r="AF27" s="1">
        <v>3</v>
      </c>
    </row>
    <row r="28" spans="1:32" ht="17" x14ac:dyDescent="0.2">
      <c r="B28" s="30" t="s">
        <v>88</v>
      </c>
      <c r="C28" s="28"/>
      <c r="D28" s="28"/>
      <c r="E28" s="35" t="s">
        <v>89</v>
      </c>
      <c r="F28" s="36"/>
      <c r="G28" s="20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 t="s">
        <v>31</v>
      </c>
      <c r="AF28" s="1">
        <v>3</v>
      </c>
    </row>
    <row r="29" spans="1:32" ht="17" x14ac:dyDescent="0.2">
      <c r="B29" s="27" t="s">
        <v>84</v>
      </c>
      <c r="C29" s="28"/>
      <c r="D29" s="28"/>
      <c r="E29" s="28"/>
      <c r="F29" s="21"/>
      <c r="G29" s="20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 t="s">
        <v>32</v>
      </c>
      <c r="AF29" s="1">
        <v>3</v>
      </c>
    </row>
    <row r="30" spans="1:32" ht="17" x14ac:dyDescent="0.2">
      <c r="B30" s="27" t="s">
        <v>87</v>
      </c>
      <c r="C30" s="28"/>
      <c r="D30" s="28"/>
      <c r="E30" s="35" t="s">
        <v>85</v>
      </c>
      <c r="F30" s="36"/>
      <c r="G30" s="20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 t="s">
        <v>33</v>
      </c>
      <c r="AF30" s="1">
        <v>3</v>
      </c>
    </row>
    <row r="31" spans="1:32" ht="17" x14ac:dyDescent="0.2">
      <c r="B31" s="9"/>
      <c r="C31" s="28"/>
      <c r="D31" s="28"/>
      <c r="E31" s="28"/>
      <c r="F31" s="21"/>
      <c r="G31" s="20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 t="s">
        <v>78</v>
      </c>
      <c r="AF31" s="1">
        <v>3</v>
      </c>
    </row>
    <row r="32" spans="1:32" ht="17" x14ac:dyDescent="0.2">
      <c r="B32" s="27" t="s">
        <v>86</v>
      </c>
      <c r="C32" s="9"/>
      <c r="D32" s="9"/>
      <c r="E32" s="9"/>
      <c r="T32" s="1"/>
      <c r="U32" s="1"/>
      <c r="V32" s="1"/>
      <c r="W32" s="1"/>
      <c r="Z32" s="1"/>
      <c r="AA32" s="1"/>
      <c r="AB32" s="1"/>
      <c r="AC32" s="1"/>
      <c r="AD32" s="1"/>
      <c r="AE32" s="1" t="s">
        <v>79</v>
      </c>
      <c r="AF32" s="1">
        <v>3</v>
      </c>
    </row>
    <row r="33" spans="20:32" x14ac:dyDescent="0.2">
      <c r="T33" s="1"/>
      <c r="U33" s="1"/>
      <c r="V33" s="1"/>
      <c r="W33" s="1"/>
      <c r="Z33" s="1"/>
      <c r="AA33" s="1"/>
      <c r="AB33" s="1"/>
      <c r="AC33" s="1"/>
      <c r="AD33" s="1"/>
      <c r="AE33" s="1" t="s">
        <v>10</v>
      </c>
      <c r="AF33" s="1">
        <v>3</v>
      </c>
    </row>
    <row r="34" spans="20:32" x14ac:dyDescent="0.2">
      <c r="T34" s="1"/>
      <c r="U34" s="1"/>
      <c r="V34" s="1"/>
      <c r="W34" s="1"/>
      <c r="Z34" s="1"/>
      <c r="AA34" s="1"/>
      <c r="AB34" s="1"/>
      <c r="AC34" s="1"/>
      <c r="AD34" s="1"/>
      <c r="AE34" s="1" t="s">
        <v>36</v>
      </c>
      <c r="AF34" s="1">
        <v>6</v>
      </c>
    </row>
    <row r="35" spans="20:32" x14ac:dyDescent="0.2">
      <c r="T35" s="1"/>
      <c r="U35" s="1"/>
      <c r="V35" s="1"/>
      <c r="W35" s="1"/>
      <c r="Z35" s="1"/>
      <c r="AA35" s="1"/>
      <c r="AB35" s="1"/>
      <c r="AC35" s="1"/>
      <c r="AD35" s="1"/>
      <c r="AE35" s="1" t="s">
        <v>37</v>
      </c>
      <c r="AF35" s="1">
        <v>9</v>
      </c>
    </row>
    <row r="36" spans="20:32" x14ac:dyDescent="0.2">
      <c r="T36" s="1"/>
      <c r="U36" s="1"/>
      <c r="V36" s="1"/>
      <c r="W36" s="1"/>
      <c r="Z36" s="1"/>
      <c r="AA36" s="1"/>
      <c r="AB36" s="1"/>
      <c r="AC36" s="1"/>
      <c r="AD36" s="1"/>
      <c r="AE36" s="1" t="s">
        <v>38</v>
      </c>
      <c r="AF36" s="1">
        <v>12</v>
      </c>
    </row>
    <row r="37" spans="20:32" x14ac:dyDescent="0.2">
      <c r="T37" s="1"/>
      <c r="U37" s="1"/>
      <c r="V37" s="1"/>
      <c r="W37" s="1"/>
      <c r="Z37" s="1"/>
      <c r="AA37" s="1"/>
      <c r="AB37" s="1"/>
      <c r="AC37" s="1"/>
      <c r="AD37" s="1"/>
      <c r="AE37" s="1" t="s">
        <v>39</v>
      </c>
      <c r="AF37" s="1">
        <v>15</v>
      </c>
    </row>
    <row r="38" spans="20:32" x14ac:dyDescent="0.2">
      <c r="T38" s="1"/>
      <c r="U38" s="1"/>
      <c r="V38" s="1"/>
      <c r="W38" s="1"/>
      <c r="Z38" s="1"/>
      <c r="AA38" s="1"/>
      <c r="AB38" s="1"/>
      <c r="AC38" s="1"/>
      <c r="AD38" s="1"/>
      <c r="AE38" s="1" t="s">
        <v>40</v>
      </c>
      <c r="AF38" s="1">
        <v>3</v>
      </c>
    </row>
    <row r="39" spans="20:32" x14ac:dyDescent="0.2">
      <c r="T39" s="1"/>
      <c r="U39" s="1"/>
      <c r="V39" s="1"/>
      <c r="W39" s="1"/>
      <c r="Z39" s="1"/>
      <c r="AA39" s="1"/>
      <c r="AB39" s="1"/>
      <c r="AC39" s="1"/>
      <c r="AD39" s="1"/>
      <c r="AE39" s="1" t="s">
        <v>41</v>
      </c>
      <c r="AF39" s="1">
        <v>12</v>
      </c>
    </row>
    <row r="40" spans="20:32" x14ac:dyDescent="0.2">
      <c r="T40" s="1"/>
      <c r="U40" s="1"/>
      <c r="V40" s="1"/>
      <c r="W40" s="1"/>
      <c r="Z40" s="1"/>
      <c r="AA40" s="1"/>
      <c r="AB40" s="1"/>
      <c r="AC40" s="1"/>
      <c r="AD40" s="1"/>
      <c r="AE40" s="1" t="s">
        <v>42</v>
      </c>
      <c r="AF40" s="1">
        <v>12</v>
      </c>
    </row>
    <row r="41" spans="20:32" x14ac:dyDescent="0.2">
      <c r="T41" s="1"/>
      <c r="U41" s="1"/>
      <c r="V41" s="1"/>
      <c r="W41" s="1"/>
      <c r="Z41" s="1"/>
      <c r="AA41" s="1"/>
      <c r="AB41" s="1"/>
      <c r="AC41" s="1"/>
      <c r="AD41" s="1"/>
      <c r="AE41" s="1" t="s">
        <v>11</v>
      </c>
      <c r="AF41" s="1">
        <v>3</v>
      </c>
    </row>
    <row r="42" spans="20:32" x14ac:dyDescent="0.2">
      <c r="T42" s="1"/>
      <c r="U42" s="1"/>
      <c r="V42" s="1"/>
      <c r="W42" s="1"/>
      <c r="Z42" s="1"/>
      <c r="AA42" s="1"/>
      <c r="AB42" s="1"/>
      <c r="AC42" s="1"/>
      <c r="AD42" s="1"/>
      <c r="AE42" s="1" t="s">
        <v>2</v>
      </c>
      <c r="AF42" s="1">
        <v>3</v>
      </c>
    </row>
    <row r="43" spans="20:32" x14ac:dyDescent="0.2">
      <c r="T43" s="1"/>
      <c r="U43" s="1"/>
      <c r="V43" s="1"/>
      <c r="W43" s="1"/>
      <c r="Z43" s="1"/>
      <c r="AA43" s="1"/>
      <c r="AB43" s="1"/>
      <c r="AC43" s="1"/>
      <c r="AD43" s="1"/>
      <c r="AE43" s="1" t="s">
        <v>0</v>
      </c>
      <c r="AF43" s="1">
        <v>3</v>
      </c>
    </row>
    <row r="44" spans="20:32" x14ac:dyDescent="0.2">
      <c r="T44" s="1"/>
      <c r="U44" s="1"/>
      <c r="V44" s="1"/>
      <c r="W44" s="1"/>
      <c r="Z44" s="1"/>
      <c r="AA44" s="1"/>
      <c r="AB44" s="1"/>
      <c r="AC44" s="1"/>
      <c r="AD44" s="1"/>
      <c r="AE44" s="1" t="s">
        <v>1</v>
      </c>
      <c r="AF44" s="1">
        <v>3</v>
      </c>
    </row>
    <row r="45" spans="20:32" x14ac:dyDescent="0.2">
      <c r="T45" s="1"/>
      <c r="U45" s="1"/>
      <c r="V45" s="1"/>
      <c r="W45" s="1"/>
      <c r="Z45" s="1"/>
      <c r="AA45" s="1"/>
      <c r="AB45" s="1"/>
      <c r="AC45" s="1"/>
      <c r="AD45" s="1"/>
      <c r="AE45" s="1" t="s">
        <v>65</v>
      </c>
      <c r="AF45" s="1">
        <v>3</v>
      </c>
    </row>
    <row r="46" spans="20:32" x14ac:dyDescent="0.2">
      <c r="T46" s="1"/>
      <c r="U46" s="1"/>
      <c r="V46" s="1"/>
      <c r="W46" s="1"/>
      <c r="Z46" s="1"/>
      <c r="AA46" s="1"/>
      <c r="AB46" s="1"/>
      <c r="AC46" s="1"/>
      <c r="AD46" s="1"/>
      <c r="AE46" s="1" t="s">
        <v>17</v>
      </c>
      <c r="AF46" s="1">
        <v>3</v>
      </c>
    </row>
    <row r="47" spans="20:32" x14ac:dyDescent="0.2">
      <c r="T47" s="1"/>
      <c r="U47" s="1"/>
      <c r="V47" s="1"/>
      <c r="W47" s="1"/>
      <c r="Z47" s="1"/>
      <c r="AA47" s="1"/>
      <c r="AB47" s="1"/>
      <c r="AC47" s="1"/>
      <c r="AD47" s="1"/>
      <c r="AE47" s="1" t="s">
        <v>34</v>
      </c>
      <c r="AF47" s="1">
        <v>3</v>
      </c>
    </row>
    <row r="48" spans="20:32" x14ac:dyDescent="0.2">
      <c r="T48" s="1"/>
      <c r="U48" s="1"/>
      <c r="V48" s="1"/>
      <c r="W48" s="1"/>
      <c r="Z48" s="1"/>
      <c r="AA48" s="1"/>
      <c r="AB48" s="1"/>
      <c r="AC48" s="1"/>
      <c r="AD48" s="1"/>
      <c r="AE48" s="1" t="s">
        <v>13</v>
      </c>
      <c r="AF48" s="1">
        <v>3</v>
      </c>
    </row>
    <row r="49" spans="20:32" x14ac:dyDescent="0.2">
      <c r="T49" s="1"/>
      <c r="U49" s="1"/>
      <c r="V49" s="1"/>
      <c r="W49" s="1"/>
      <c r="Z49" s="1"/>
      <c r="AA49" s="1"/>
      <c r="AB49" s="1"/>
      <c r="AC49" s="1"/>
      <c r="AD49" s="1"/>
      <c r="AE49" s="1" t="s">
        <v>12</v>
      </c>
      <c r="AF49" s="1">
        <v>3</v>
      </c>
    </row>
    <row r="50" spans="20:32" x14ac:dyDescent="0.2">
      <c r="T50" s="1"/>
      <c r="U50" s="1"/>
      <c r="V50" s="1"/>
      <c r="W50" s="1"/>
      <c r="Z50" s="1"/>
      <c r="AA50" s="1"/>
      <c r="AB50" s="1"/>
      <c r="AC50" s="1"/>
      <c r="AD50" s="1"/>
      <c r="AE50" s="1" t="s">
        <v>25</v>
      </c>
      <c r="AF50" s="1">
        <v>3</v>
      </c>
    </row>
    <row r="51" spans="20:32" x14ac:dyDescent="0.2">
      <c r="T51" s="1"/>
      <c r="U51" s="1"/>
      <c r="V51" s="1"/>
      <c r="W51" s="1"/>
      <c r="Z51" s="1"/>
      <c r="AA51" s="1"/>
      <c r="AB51" s="1"/>
      <c r="AC51" s="1"/>
      <c r="AD51" s="1"/>
      <c r="AE51" s="1" t="s">
        <v>26</v>
      </c>
      <c r="AF51" s="1">
        <v>3</v>
      </c>
    </row>
    <row r="52" spans="20:32" x14ac:dyDescent="0.2">
      <c r="T52" s="1"/>
      <c r="U52" s="1"/>
      <c r="V52" s="1"/>
      <c r="W52" s="1"/>
      <c r="Z52" s="1"/>
      <c r="AA52" s="1"/>
      <c r="AB52" s="1"/>
      <c r="AC52" s="1"/>
      <c r="AD52" s="1"/>
      <c r="AE52" s="1" t="s">
        <v>27</v>
      </c>
      <c r="AF52" s="1">
        <v>3</v>
      </c>
    </row>
    <row r="53" spans="20:32" x14ac:dyDescent="0.2">
      <c r="T53" s="1"/>
      <c r="U53" s="1"/>
      <c r="V53" s="1"/>
      <c r="W53" s="1"/>
      <c r="Z53" s="1"/>
      <c r="AA53" s="1"/>
      <c r="AB53" s="1"/>
      <c r="AC53" s="1"/>
      <c r="AD53" s="1"/>
      <c r="AE53" s="1" t="s">
        <v>28</v>
      </c>
      <c r="AF53" s="1">
        <v>3</v>
      </c>
    </row>
    <row r="54" spans="20:32" x14ac:dyDescent="0.2">
      <c r="T54" s="1"/>
      <c r="U54" s="1"/>
      <c r="V54" s="1"/>
      <c r="W54" s="1"/>
      <c r="Z54" s="1"/>
      <c r="AA54" s="1"/>
      <c r="AB54" s="1"/>
      <c r="AC54" s="1"/>
      <c r="AD54" s="1"/>
      <c r="AE54" s="1" t="s">
        <v>29</v>
      </c>
      <c r="AF54" s="1">
        <v>3</v>
      </c>
    </row>
    <row r="55" spans="20:32" x14ac:dyDescent="0.2">
      <c r="T55" s="1"/>
      <c r="U55" s="1"/>
      <c r="V55" s="1"/>
      <c r="W55" s="1"/>
      <c r="Z55" s="1"/>
      <c r="AA55" s="1"/>
      <c r="AB55" s="1"/>
      <c r="AC55" s="1"/>
      <c r="AD55" s="1"/>
      <c r="AE55" s="1" t="s">
        <v>16</v>
      </c>
      <c r="AF55" s="1">
        <v>3</v>
      </c>
    </row>
    <row r="56" spans="20:32" x14ac:dyDescent="0.2">
      <c r="T56" s="1"/>
      <c r="U56" s="1"/>
      <c r="V56" s="1"/>
      <c r="W56" s="1"/>
      <c r="Z56" s="1"/>
      <c r="AA56" s="1"/>
      <c r="AB56" s="1"/>
      <c r="AC56" s="1"/>
      <c r="AD56" s="1"/>
      <c r="AE56" s="1" t="s">
        <v>14</v>
      </c>
      <c r="AF56" s="1">
        <v>3</v>
      </c>
    </row>
    <row r="57" spans="20:32" x14ac:dyDescent="0.2">
      <c r="T57" s="1"/>
      <c r="U57" s="1"/>
      <c r="V57" s="1"/>
      <c r="W57" s="1"/>
      <c r="Z57" s="1"/>
      <c r="AA57" s="1"/>
      <c r="AB57" s="1"/>
      <c r="AC57" s="1"/>
      <c r="AD57" s="1"/>
      <c r="AE57" s="1" t="s">
        <v>15</v>
      </c>
      <c r="AF57" s="1">
        <v>3</v>
      </c>
    </row>
    <row r="58" spans="20:32" x14ac:dyDescent="0.2">
      <c r="T58" s="1"/>
      <c r="U58" s="1"/>
      <c r="V58" s="1"/>
      <c r="W58" s="1"/>
      <c r="Z58" s="1"/>
      <c r="AA58" s="1"/>
      <c r="AB58" s="1"/>
      <c r="AC58" s="1"/>
      <c r="AD58" s="1"/>
      <c r="AE58" s="12" t="s">
        <v>74</v>
      </c>
      <c r="AF58" s="13">
        <v>3</v>
      </c>
    </row>
    <row r="59" spans="20:32" x14ac:dyDescent="0.2">
      <c r="T59" s="1"/>
      <c r="U59" s="1"/>
      <c r="V59" s="1"/>
      <c r="W59" s="1"/>
      <c r="Z59" s="1"/>
      <c r="AA59" s="1"/>
      <c r="AB59" s="1"/>
      <c r="AC59" s="1"/>
      <c r="AD59" s="1"/>
      <c r="AE59" s="1" t="s">
        <v>75</v>
      </c>
      <c r="AF59" s="1">
        <v>3</v>
      </c>
    </row>
    <row r="60" spans="20:32" x14ac:dyDescent="0.2">
      <c r="T60" s="1"/>
      <c r="U60" s="1"/>
      <c r="V60" s="1"/>
      <c r="W60" s="1"/>
      <c r="Z60" s="1"/>
      <c r="AA60" s="1"/>
      <c r="AB60" s="1"/>
      <c r="AC60" s="1"/>
      <c r="AD60" s="1"/>
      <c r="AE60" s="1" t="s">
        <v>76</v>
      </c>
      <c r="AF60" s="1">
        <v>3</v>
      </c>
    </row>
    <row r="61" spans="20:32" x14ac:dyDescent="0.2">
      <c r="T61" s="1"/>
      <c r="U61" s="1"/>
      <c r="V61" s="1"/>
      <c r="W61" s="1"/>
      <c r="Z61" s="1"/>
      <c r="AA61" s="1"/>
      <c r="AB61" s="1"/>
      <c r="AC61" s="1"/>
      <c r="AD61" s="1"/>
      <c r="AE61" s="1" t="s">
        <v>20</v>
      </c>
      <c r="AF61" s="1">
        <v>3</v>
      </c>
    </row>
    <row r="62" spans="20:32" x14ac:dyDescent="0.2">
      <c r="T62" s="1"/>
      <c r="U62" s="1"/>
      <c r="V62" s="1"/>
      <c r="W62" s="1"/>
      <c r="Z62" s="1"/>
      <c r="AA62" s="1"/>
      <c r="AB62" s="1"/>
      <c r="AC62" s="1"/>
      <c r="AD62" s="1"/>
      <c r="AE62" s="1" t="s">
        <v>21</v>
      </c>
      <c r="AF62" s="1">
        <v>3</v>
      </c>
    </row>
    <row r="63" spans="20:32" x14ac:dyDescent="0.2">
      <c r="AE63" s="11" t="s">
        <v>60</v>
      </c>
      <c r="AF63" s="11">
        <v>3</v>
      </c>
    </row>
    <row r="64" spans="20:32" x14ac:dyDescent="0.2">
      <c r="AE64" s="1" t="s">
        <v>22</v>
      </c>
      <c r="AF64" s="1">
        <v>3</v>
      </c>
    </row>
    <row r="65" spans="31:32" x14ac:dyDescent="0.2">
      <c r="AE65" s="1" t="s">
        <v>30</v>
      </c>
      <c r="AF65" s="1">
        <v>3</v>
      </c>
    </row>
    <row r="66" spans="31:32" x14ac:dyDescent="0.2">
      <c r="AE66" s="1" t="s">
        <v>59</v>
      </c>
      <c r="AF66" s="1">
        <v>3</v>
      </c>
    </row>
    <row r="67" spans="31:32" x14ac:dyDescent="0.2">
      <c r="AE67" s="14" t="s">
        <v>56</v>
      </c>
      <c r="AF67" s="14">
        <v>3</v>
      </c>
    </row>
    <row r="68" spans="31:32" x14ac:dyDescent="0.2">
      <c r="AE68" s="1" t="s">
        <v>3</v>
      </c>
      <c r="AF68" s="1">
        <v>3</v>
      </c>
    </row>
    <row r="69" spans="31:32" x14ac:dyDescent="0.2">
      <c r="AE69" s="1" t="s">
        <v>23</v>
      </c>
      <c r="AF69" s="1">
        <v>3</v>
      </c>
    </row>
    <row r="70" spans="31:32" x14ac:dyDescent="0.2">
      <c r="AE70" s="1" t="s">
        <v>24</v>
      </c>
      <c r="AF70" s="1">
        <v>3</v>
      </c>
    </row>
    <row r="71" spans="31:32" x14ac:dyDescent="0.2">
      <c r="AE71" s="1" t="s">
        <v>71</v>
      </c>
      <c r="AF71" s="1">
        <v>3</v>
      </c>
    </row>
    <row r="72" spans="31:32" x14ac:dyDescent="0.2">
      <c r="AE72" s="1" t="s">
        <v>72</v>
      </c>
      <c r="AF72" s="1">
        <v>3</v>
      </c>
    </row>
    <row r="73" spans="31:32" x14ac:dyDescent="0.2">
      <c r="AE73" s="1" t="s">
        <v>73</v>
      </c>
      <c r="AF73" s="1">
        <v>3</v>
      </c>
    </row>
    <row r="74" spans="31:32" x14ac:dyDescent="0.2">
      <c r="AE74" s="1" t="s">
        <v>69</v>
      </c>
      <c r="AF74" s="1">
        <v>3</v>
      </c>
    </row>
    <row r="75" spans="31:32" x14ac:dyDescent="0.2">
      <c r="AE75" s="1" t="s">
        <v>70</v>
      </c>
      <c r="AF75" s="1">
        <v>3</v>
      </c>
    </row>
    <row r="76" spans="31:32" x14ac:dyDescent="0.2">
      <c r="AE76" s="14" t="s">
        <v>5</v>
      </c>
      <c r="AF76" s="14">
        <v>3</v>
      </c>
    </row>
    <row r="101" spans="3:5" hidden="1" x14ac:dyDescent="0.2">
      <c r="C101" s="1" t="b">
        <f>FALSE</f>
        <v>0</v>
      </c>
      <c r="D101" s="1" t="b">
        <f>FALSE</f>
        <v>0</v>
      </c>
      <c r="E101" s="1" t="b">
        <f>FALSE</f>
        <v>0</v>
      </c>
    </row>
    <row r="102" spans="3:5" hidden="1" x14ac:dyDescent="0.2">
      <c r="D102" s="1" t="b">
        <f>$C$20=$C19</f>
        <v>0</v>
      </c>
      <c r="E102" s="1" t="b">
        <f>$C$21=$C19</f>
        <v>0</v>
      </c>
    </row>
    <row r="103" spans="3:5" hidden="1" x14ac:dyDescent="0.2">
      <c r="E103" s="1" t="b">
        <f>$C$21=$C20</f>
        <v>0</v>
      </c>
    </row>
    <row r="104" spans="3:5" hidden="1" x14ac:dyDescent="0.2">
      <c r="C104" s="9" t="b">
        <f>OR(C101:C103)</f>
        <v>0</v>
      </c>
      <c r="D104" s="9" t="b">
        <f>OR(D101:D103)</f>
        <v>0</v>
      </c>
      <c r="E104" s="9" t="b">
        <f>OR(E101:E103)</f>
        <v>0</v>
      </c>
    </row>
    <row r="105" spans="3:5" hidden="1" x14ac:dyDescent="0.2"/>
    <row r="106" spans="3:5" hidden="1" x14ac:dyDescent="0.2"/>
    <row r="107" spans="3:5" hidden="1" x14ac:dyDescent="0.2"/>
    <row r="108" spans="3:5" hidden="1" x14ac:dyDescent="0.2">
      <c r="C108" s="9" t="e">
        <f>#REF!=#REF!</f>
        <v>#REF!</v>
      </c>
      <c r="D108" s="9"/>
    </row>
  </sheetData>
  <sheetProtection sheet="1" objects="1" scenarios="1"/>
  <mergeCells count="3">
    <mergeCell ref="E28:F28"/>
    <mergeCell ref="E30:F30"/>
    <mergeCell ref="A5:G5"/>
  </mergeCells>
  <conditionalFormatting sqref="C12">
    <cfRule type="containsText" dxfId="204" priority="23" operator="containsText" text="Choix">
      <formula>NOT(ISERROR(SEARCH("Choix",C12)))</formula>
    </cfRule>
  </conditionalFormatting>
  <conditionalFormatting sqref="C13:C14">
    <cfRule type="containsText" dxfId="203" priority="22" operator="containsText" text="Choix">
      <formula>NOT(ISERROR(SEARCH("Choix",C13)))</formula>
    </cfRule>
  </conditionalFormatting>
  <conditionalFormatting sqref="C19:C21">
    <cfRule type="containsText" dxfId="202" priority="21" operator="containsText" text="Choix">
      <formula>NOT(ISERROR(SEARCH("Choix",C19)))</formula>
    </cfRule>
  </conditionalFormatting>
  <conditionalFormatting sqref="D12:D14">
    <cfRule type="expression" dxfId="201" priority="19">
      <formula>SEARCH(C12,"Autre cours")</formula>
    </cfRule>
  </conditionalFormatting>
  <conditionalFormatting sqref="B22">
    <cfRule type="expression" dxfId="200" priority="15">
      <formula>$B$22&lt;&gt;15</formula>
    </cfRule>
  </conditionalFormatting>
  <conditionalFormatting sqref="B15">
    <cfRule type="expression" dxfId="199" priority="14">
      <formula>$B$15&lt;&gt;15</formula>
    </cfRule>
  </conditionalFormatting>
  <conditionalFormatting sqref="B24">
    <cfRule type="expression" dxfId="198" priority="12">
      <formula>$B$24&lt;&gt;30</formula>
    </cfRule>
  </conditionalFormatting>
  <conditionalFormatting sqref="D19">
    <cfRule type="expression" dxfId="197" priority="9">
      <formula>SEARCH(C19,"Autre")</formula>
    </cfRule>
  </conditionalFormatting>
  <conditionalFormatting sqref="D20">
    <cfRule type="expression" dxfId="196" priority="8">
      <formula>SEARCH(C19,"Autre")</formula>
    </cfRule>
  </conditionalFormatting>
  <conditionalFormatting sqref="E17:E18">
    <cfRule type="expression" dxfId="195" priority="2">
      <formula>SEARCH(C17,"Autre")</formula>
    </cfRule>
  </conditionalFormatting>
  <conditionalFormatting sqref="C19:D19">
    <cfRule type="expression" dxfId="194" priority="44">
      <formula>$C$104=TRUE</formula>
    </cfRule>
  </conditionalFormatting>
  <conditionalFormatting sqref="C20:D20">
    <cfRule type="expression" dxfId="193" priority="46">
      <formula>$D$104=TRUE</formula>
    </cfRule>
  </conditionalFormatting>
  <conditionalFormatting sqref="C21">
    <cfRule type="expression" dxfId="192" priority="47">
      <formula>$E$104=TRUE</formula>
    </cfRule>
  </conditionalFormatting>
  <conditionalFormatting sqref="E10:E11">
    <cfRule type="expression" dxfId="191" priority="49">
      <formula>SEARCH(C10,"Autre")</formula>
    </cfRule>
  </conditionalFormatting>
  <conditionalFormatting sqref="D21">
    <cfRule type="expression" dxfId="190" priority="1">
      <formula>SEARCH(C21,"Autre cours")</formula>
    </cfRule>
  </conditionalFormatting>
  <dataValidations count="6">
    <dataValidation type="list" allowBlank="1" showInputMessage="1" showErrorMessage="1" sqref="C12" xr:uid="{F9A00DBA-B61D-E544-9AE4-96EA23A4B449}">
      <formula1>$R$9:$R$11</formula1>
    </dataValidation>
    <dataValidation type="list" allowBlank="1" showInputMessage="1" showErrorMessage="1" sqref="C13" xr:uid="{A5B6D7AA-ED25-2544-BACC-37DA58F5A5C6}">
      <formula1>$S$9:$S$11</formula1>
    </dataValidation>
    <dataValidation type="list" allowBlank="1" showInputMessage="1" showErrorMessage="1" sqref="C19" xr:uid="{72E19C66-FBE4-344A-9AA2-7A81344693D4}">
      <formula1>$W$9:$W$23</formula1>
    </dataValidation>
    <dataValidation type="list" allowBlank="1" showInputMessage="1" showErrorMessage="1" sqref="C20" xr:uid="{C76812A7-A5C3-5340-AD4A-38FB495FADDE}">
      <formula1>$X$9:$X$23</formula1>
    </dataValidation>
    <dataValidation type="list" allowBlank="1" showInputMessage="1" showErrorMessage="1" sqref="C21" xr:uid="{8F3DC91B-DAF6-F540-A7B8-ADF9CC46BC14}">
      <formula1>$Y$9:$Y$24</formula1>
    </dataValidation>
    <dataValidation type="list" allowBlank="1" showInputMessage="1" showErrorMessage="1" sqref="C14" xr:uid="{012F7887-8576-ED43-9B73-EC42EBB8D5C4}">
      <formula1>$T$9:$T$17</formula1>
    </dataValidation>
  </dataValidations>
  <hyperlinks>
    <hyperlink ref="A5" r:id="rId1" xr:uid="{52274CD7-3D72-6A40-A905-5BFC47ABA079}"/>
    <hyperlink ref="E30" r:id="rId2" xr:uid="{FF9251D1-0CE4-B246-8EFA-A79656C3431D}"/>
    <hyperlink ref="E28" r:id="rId3" xr:uid="{C254A430-FCC1-BE4A-8804-882A15AC6F99}"/>
  </hyperlinks>
  <pageMargins left="0.7" right="0.7" top="0.75" bottom="0.75" header="0.3" footer="0.3"/>
  <tableParts count="11"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38012-E59A-A640-B4D7-ACD152907360}">
  <dimension ref="A1:AG108"/>
  <sheetViews>
    <sheetView zoomScale="125" zoomScaleNormal="125" workbookViewId="0">
      <selection activeCell="C12" sqref="C12"/>
    </sheetView>
  </sheetViews>
  <sheetFormatPr baseColWidth="10" defaultRowHeight="16" x14ac:dyDescent="0.2"/>
  <cols>
    <col min="1" max="1" width="11.6640625" style="1" customWidth="1"/>
    <col min="2" max="2" width="9.33203125" style="1" customWidth="1"/>
    <col min="3" max="3" width="14" style="1" customWidth="1"/>
    <col min="4" max="4" width="15.33203125" style="1" customWidth="1"/>
    <col min="5" max="5" width="15.5" style="1" customWidth="1"/>
    <col min="6" max="6" width="10.83203125" style="2"/>
    <col min="7" max="7" width="10.33203125" style="1" customWidth="1"/>
    <col min="8" max="12" width="10.83203125" style="1"/>
    <col min="13" max="14" width="10.83203125" style="2"/>
    <col min="15" max="15" width="10.83203125" style="1"/>
    <col min="16" max="16" width="13.83203125" style="1" customWidth="1"/>
    <col min="17" max="17" width="13.1640625" style="1" customWidth="1"/>
    <col min="18" max="18" width="13.6640625" style="1" hidden="1" customWidth="1"/>
    <col min="19" max="19" width="10.83203125" style="1" hidden="1" customWidth="1"/>
    <col min="20" max="32" width="10.83203125" style="2" hidden="1" customWidth="1"/>
    <col min="33" max="33" width="10.83203125" style="2"/>
  </cols>
  <sheetData>
    <row r="1" spans="1:33" ht="21" x14ac:dyDescent="0.25">
      <c r="A1" s="16" t="s">
        <v>80</v>
      </c>
      <c r="B1" s="16"/>
      <c r="C1" s="16"/>
      <c r="D1" s="16"/>
      <c r="E1" s="16"/>
      <c r="F1" s="16"/>
      <c r="G1" s="16"/>
    </row>
    <row r="2" spans="1:33" ht="7" customHeight="1" x14ac:dyDescent="0.2"/>
    <row r="3" spans="1:33" s="25" customFormat="1" ht="17" x14ac:dyDescent="0.2">
      <c r="A3" s="31" t="s">
        <v>92</v>
      </c>
      <c r="B3" s="22"/>
      <c r="C3" s="22"/>
      <c r="D3" s="22"/>
      <c r="E3" s="22"/>
      <c r="F3" s="22"/>
      <c r="G3" s="22"/>
      <c r="H3" s="23"/>
      <c r="I3" s="23"/>
      <c r="J3" s="23"/>
      <c r="K3" s="23"/>
      <c r="L3" s="23"/>
      <c r="M3" s="24"/>
      <c r="N3" s="24"/>
      <c r="O3" s="23"/>
      <c r="P3" s="23"/>
      <c r="Q3" s="23"/>
      <c r="R3" s="23"/>
      <c r="S3" s="23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</row>
    <row r="4" spans="1:33" s="25" customFormat="1" ht="8" customHeight="1" x14ac:dyDescent="0.2">
      <c r="A4" s="17"/>
      <c r="B4" s="22"/>
      <c r="C4" s="22"/>
      <c r="D4" s="22"/>
      <c r="E4" s="22"/>
      <c r="F4" s="22"/>
      <c r="G4" s="22"/>
      <c r="H4" s="23"/>
      <c r="I4" s="23"/>
      <c r="J4" s="23"/>
      <c r="K4" s="23"/>
      <c r="L4" s="23"/>
      <c r="M4" s="24"/>
      <c r="N4" s="24"/>
      <c r="O4" s="23"/>
      <c r="P4" s="23"/>
      <c r="Q4" s="23"/>
      <c r="R4" s="23"/>
      <c r="S4" s="23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</row>
    <row r="5" spans="1:33" s="25" customFormat="1" x14ac:dyDescent="0.2">
      <c r="A5" s="38" t="s">
        <v>54</v>
      </c>
      <c r="B5" s="36"/>
      <c r="C5" s="36"/>
      <c r="D5" s="36"/>
      <c r="E5" s="36"/>
      <c r="F5" s="36"/>
      <c r="G5" s="36"/>
      <c r="H5" s="23"/>
      <c r="I5" s="23"/>
      <c r="J5" s="23"/>
      <c r="K5" s="23"/>
      <c r="L5" s="23"/>
      <c r="M5" s="24"/>
      <c r="N5" s="24"/>
      <c r="O5" s="23"/>
      <c r="P5" s="23"/>
      <c r="Q5" s="23"/>
      <c r="R5" s="23"/>
      <c r="S5" s="23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spans="1:33" x14ac:dyDescent="0.2">
      <c r="A6" s="3"/>
    </row>
    <row r="7" spans="1:33" ht="19" x14ac:dyDescent="0.25">
      <c r="A7" s="18" t="s">
        <v>82</v>
      </c>
      <c r="B7" s="26"/>
      <c r="C7" s="26"/>
      <c r="D7" s="26"/>
      <c r="E7" s="19"/>
      <c r="F7" s="26"/>
      <c r="G7" s="15"/>
    </row>
    <row r="9" spans="1:33" x14ac:dyDescent="0.2">
      <c r="A9" s="1" t="s">
        <v>46</v>
      </c>
      <c r="B9" s="1" t="s">
        <v>44</v>
      </c>
      <c r="C9" s="1" t="s">
        <v>47</v>
      </c>
      <c r="R9" s="1" t="s">
        <v>6</v>
      </c>
      <c r="S9" s="1" t="s">
        <v>7</v>
      </c>
      <c r="T9" s="1" t="s">
        <v>8</v>
      </c>
      <c r="U9" s="1"/>
      <c r="V9" s="1" t="s">
        <v>57</v>
      </c>
      <c r="W9" s="1" t="s">
        <v>6</v>
      </c>
      <c r="X9" s="1" t="s">
        <v>7</v>
      </c>
      <c r="Y9" s="1" t="s">
        <v>8</v>
      </c>
      <c r="Z9" s="1"/>
      <c r="AA9" s="1" t="s">
        <v>6</v>
      </c>
      <c r="AB9" s="1" t="s">
        <v>7</v>
      </c>
      <c r="AC9" s="1" t="s">
        <v>8</v>
      </c>
      <c r="AD9" s="1"/>
      <c r="AE9" s="1" t="s">
        <v>49</v>
      </c>
      <c r="AF9" s="1" t="s">
        <v>44</v>
      </c>
    </row>
    <row r="10" spans="1:33" x14ac:dyDescent="0.2">
      <c r="A10" s="1" t="s">
        <v>45</v>
      </c>
      <c r="B10" s="1">
        <f>VLOOKUP(C10,$AE$10:$AF$108,2,0)</f>
        <v>3</v>
      </c>
      <c r="C10" s="4" t="s">
        <v>0</v>
      </c>
      <c r="E10" s="7" t="s">
        <v>81</v>
      </c>
      <c r="R10" s="1" t="s">
        <v>2</v>
      </c>
      <c r="S10" s="1" t="s">
        <v>4</v>
      </c>
      <c r="T10" s="1" t="s">
        <v>9</v>
      </c>
      <c r="U10" s="1"/>
      <c r="V10" s="1" t="s">
        <v>63</v>
      </c>
      <c r="W10" s="1" t="str">
        <f>V10</f>
        <v>CIV6205</v>
      </c>
      <c r="X10" s="1" t="str">
        <f>W10</f>
        <v>CIV6205</v>
      </c>
      <c r="Y10" s="1" t="str">
        <f>X10</f>
        <v>CIV6205</v>
      </c>
      <c r="Z10" s="1"/>
      <c r="AA10" s="1" t="s">
        <v>36</v>
      </c>
      <c r="AB10" s="5" t="s">
        <v>48</v>
      </c>
      <c r="AC10" s="5" t="s">
        <v>48</v>
      </c>
      <c r="AD10" s="1"/>
      <c r="AE10" s="5" t="s">
        <v>48</v>
      </c>
      <c r="AF10" s="1">
        <v>0</v>
      </c>
    </row>
    <row r="11" spans="1:33" ht="17" thickBot="1" x14ac:dyDescent="0.25">
      <c r="A11" s="1" t="s">
        <v>45</v>
      </c>
      <c r="B11" s="1">
        <f>VLOOKUP(C11,$AE$10:$AF$108,2,0)</f>
        <v>3</v>
      </c>
      <c r="C11" s="4" t="s">
        <v>1</v>
      </c>
      <c r="E11" s="7" t="s">
        <v>81</v>
      </c>
      <c r="R11" s="1" t="s">
        <v>3</v>
      </c>
      <c r="S11" s="1" t="s">
        <v>5</v>
      </c>
      <c r="T11" s="1" t="s">
        <v>10</v>
      </c>
      <c r="U11" s="1"/>
      <c r="V11" s="1" t="s">
        <v>64</v>
      </c>
      <c r="W11" s="1" t="str">
        <f t="shared" ref="W11:Y17" si="0">V11</f>
        <v>CIV6305</v>
      </c>
      <c r="X11" s="1" t="str">
        <f t="shared" si="0"/>
        <v>CIV6305</v>
      </c>
      <c r="Y11" s="1" t="str">
        <f t="shared" si="0"/>
        <v>CIV6305</v>
      </c>
      <c r="Z11" s="1"/>
      <c r="AA11" s="1" t="s">
        <v>37</v>
      </c>
      <c r="AB11" s="1" t="s">
        <v>36</v>
      </c>
      <c r="AC11" s="1" t="s">
        <v>43</v>
      </c>
      <c r="AD11" s="1"/>
      <c r="AE11" s="1" t="s">
        <v>90</v>
      </c>
      <c r="AF11" s="1">
        <v>3</v>
      </c>
    </row>
    <row r="12" spans="1:33" ht="18" thickTop="1" thickBot="1" x14ac:dyDescent="0.25">
      <c r="A12" s="1" t="s">
        <v>45</v>
      </c>
      <c r="B12" s="1">
        <f>VLOOKUP(C12,$AE$10:$AF$108,2,0)</f>
        <v>0</v>
      </c>
      <c r="C12" s="10" t="s">
        <v>6</v>
      </c>
      <c r="T12" s="1" t="s">
        <v>11</v>
      </c>
      <c r="U12" s="1"/>
      <c r="V12" s="1" t="s">
        <v>19</v>
      </c>
      <c r="W12" s="1" t="str">
        <f t="shared" si="0"/>
        <v>CIV8310</v>
      </c>
      <c r="X12" s="1" t="str">
        <f t="shared" si="0"/>
        <v>CIV8310</v>
      </c>
      <c r="Y12" s="1" t="str">
        <f t="shared" si="0"/>
        <v>CIV8310</v>
      </c>
      <c r="Z12" s="1"/>
      <c r="AA12" s="1" t="s">
        <v>38</v>
      </c>
      <c r="AB12" s="1" t="s">
        <v>37</v>
      </c>
      <c r="AC12" s="1"/>
      <c r="AD12" s="1"/>
      <c r="AE12" s="5" t="s">
        <v>6</v>
      </c>
      <c r="AF12" s="1">
        <v>0</v>
      </c>
    </row>
    <row r="13" spans="1:33" ht="18" thickTop="1" thickBot="1" x14ac:dyDescent="0.25">
      <c r="A13" s="1" t="s">
        <v>45</v>
      </c>
      <c r="B13" s="1">
        <f>VLOOKUP(C13,$AE$10:$AF$108,2,0)</f>
        <v>0</v>
      </c>
      <c r="C13" s="10" t="s">
        <v>7</v>
      </c>
      <c r="T13" s="1" t="s">
        <v>17</v>
      </c>
      <c r="U13" s="1"/>
      <c r="V13" s="1" t="s">
        <v>65</v>
      </c>
      <c r="W13" s="1" t="str">
        <f t="shared" si="0"/>
        <v>ENE8280A</v>
      </c>
      <c r="X13" s="1" t="str">
        <f t="shared" si="0"/>
        <v>ENE8280A</v>
      </c>
      <c r="Y13" s="1" t="str">
        <f t="shared" si="0"/>
        <v>ENE8280A</v>
      </c>
      <c r="Z13" s="1"/>
      <c r="AA13" s="1" t="s">
        <v>39</v>
      </c>
      <c r="AB13" s="1" t="s">
        <v>38</v>
      </c>
      <c r="AC13" s="1"/>
      <c r="AD13" s="1"/>
      <c r="AE13" s="5" t="s">
        <v>7</v>
      </c>
      <c r="AF13" s="1">
        <v>0</v>
      </c>
    </row>
    <row r="14" spans="1:33" ht="18" thickTop="1" thickBot="1" x14ac:dyDescent="0.25">
      <c r="A14" s="1" t="s">
        <v>45</v>
      </c>
      <c r="B14" s="1">
        <f>VLOOKUP(C14,$AE$10:$AF$108,2,0)</f>
        <v>0</v>
      </c>
      <c r="C14" s="10" t="s">
        <v>8</v>
      </c>
      <c r="D14" s="29"/>
      <c r="E14" s="32" t="str">
        <f>IF(C14="Autre cours","&lt;-- Entrez le sigle du cours de 3 crédits","")</f>
        <v/>
      </c>
      <c r="F14" s="33"/>
      <c r="G14" s="34"/>
      <c r="T14" s="1" t="s">
        <v>12</v>
      </c>
      <c r="U14" s="1"/>
      <c r="V14" s="1" t="s">
        <v>31</v>
      </c>
      <c r="W14" s="1" t="str">
        <f t="shared" si="0"/>
        <v>ELE8411</v>
      </c>
      <c r="X14" s="1" t="str">
        <f t="shared" si="0"/>
        <v>ELE8411</v>
      </c>
      <c r="Y14" s="1" t="str">
        <f t="shared" si="0"/>
        <v>ELE8411</v>
      </c>
      <c r="Z14" s="1"/>
      <c r="AA14" s="1" t="s">
        <v>40</v>
      </c>
      <c r="AB14" s="1" t="s">
        <v>39</v>
      </c>
      <c r="AC14" s="1"/>
      <c r="AD14" s="1"/>
      <c r="AE14" s="5" t="s">
        <v>8</v>
      </c>
      <c r="AF14" s="1">
        <v>0</v>
      </c>
    </row>
    <row r="15" spans="1:33" ht="17" thickTop="1" x14ac:dyDescent="0.2">
      <c r="B15" s="6">
        <f>SUM(B10:B14)</f>
        <v>6</v>
      </c>
      <c r="C15" s="7" t="s">
        <v>50</v>
      </c>
      <c r="E15" s="32" t="str">
        <f>IF(C14="Autre cours","(cours de 3 cr. approuvé par dir. d'études)","")</f>
        <v/>
      </c>
      <c r="F15" s="33"/>
      <c r="G15" s="34"/>
      <c r="T15" s="1" t="s">
        <v>14</v>
      </c>
      <c r="U15" s="1"/>
      <c r="V15" s="1" t="s">
        <v>34</v>
      </c>
      <c r="W15" s="1" t="str">
        <f t="shared" si="0"/>
        <v>ENE8412</v>
      </c>
      <c r="X15" s="1" t="str">
        <f t="shared" si="0"/>
        <v>ENE8412</v>
      </c>
      <c r="Y15" s="1" t="str">
        <f t="shared" si="0"/>
        <v>ENE8412</v>
      </c>
      <c r="Z15" s="1"/>
      <c r="AA15" s="1" t="s">
        <v>41</v>
      </c>
      <c r="AB15" s="1" t="s">
        <v>40</v>
      </c>
      <c r="AC15" s="1"/>
      <c r="AD15" s="1"/>
      <c r="AE15" s="5" t="s">
        <v>18</v>
      </c>
      <c r="AF15" s="1">
        <v>0</v>
      </c>
    </row>
    <row r="16" spans="1:33" x14ac:dyDescent="0.2">
      <c r="T16" s="1" t="s">
        <v>15</v>
      </c>
      <c r="U16" s="1"/>
      <c r="V16" s="1" t="s">
        <v>32</v>
      </c>
      <c r="W16" s="1" t="str">
        <f t="shared" si="0"/>
        <v>ELE8456</v>
      </c>
      <c r="X16" s="1" t="str">
        <f t="shared" si="0"/>
        <v>ELE8456</v>
      </c>
      <c r="Y16" s="1" t="str">
        <f t="shared" si="0"/>
        <v>ELE8456</v>
      </c>
      <c r="Z16" s="1"/>
      <c r="AA16" s="1" t="s">
        <v>42</v>
      </c>
      <c r="AB16" s="1" t="s">
        <v>41</v>
      </c>
      <c r="AC16" s="1"/>
      <c r="AD16" s="1"/>
      <c r="AE16" s="1" t="s">
        <v>63</v>
      </c>
      <c r="AF16" s="1">
        <v>3</v>
      </c>
    </row>
    <row r="17" spans="1:32" x14ac:dyDescent="0.2">
      <c r="A17" s="1" t="s">
        <v>51</v>
      </c>
      <c r="B17" s="1">
        <f>VLOOKUP(C17,$AE$10:$AF$108,2,0)</f>
        <v>3</v>
      </c>
      <c r="C17" s="4" t="s">
        <v>62</v>
      </c>
      <c r="E17" s="7" t="s">
        <v>81</v>
      </c>
      <c r="T17" s="1" t="s">
        <v>90</v>
      </c>
      <c r="U17" s="1"/>
      <c r="V17" s="1" t="s">
        <v>33</v>
      </c>
      <c r="W17" s="1" t="str">
        <f t="shared" si="0"/>
        <v>ELE8459</v>
      </c>
      <c r="X17" s="1" t="str">
        <f t="shared" si="0"/>
        <v>ELE8459</v>
      </c>
      <c r="Y17" s="1" t="str">
        <f t="shared" si="0"/>
        <v>ELE8459</v>
      </c>
      <c r="Z17" s="1"/>
      <c r="AA17" s="1"/>
      <c r="AB17" s="1" t="s">
        <v>42</v>
      </c>
      <c r="AC17" s="1"/>
      <c r="AD17" s="1"/>
      <c r="AE17" s="1" t="s">
        <v>62</v>
      </c>
      <c r="AF17" s="1">
        <v>3</v>
      </c>
    </row>
    <row r="18" spans="1:32" ht="17" thickBot="1" x14ac:dyDescent="0.25">
      <c r="A18" s="1" t="s">
        <v>51</v>
      </c>
      <c r="B18" s="1">
        <f>VLOOKUP(C18,$AE$10:$AF$108,2,0)</f>
        <v>3</v>
      </c>
      <c r="C18" s="4" t="s">
        <v>13</v>
      </c>
      <c r="E18" s="7" t="s">
        <v>81</v>
      </c>
      <c r="T18" s="1"/>
      <c r="U18" s="1"/>
      <c r="V18" s="1"/>
      <c r="W18" s="1"/>
      <c r="X18" s="1"/>
      <c r="Y18" s="1" t="s">
        <v>90</v>
      </c>
      <c r="Z18" s="1"/>
      <c r="AA18" s="1"/>
      <c r="AB18" s="1"/>
      <c r="AC18" s="1"/>
      <c r="AD18" s="1"/>
      <c r="AE18" s="1" t="s">
        <v>64</v>
      </c>
      <c r="AF18" s="1">
        <v>3</v>
      </c>
    </row>
    <row r="19" spans="1:32" ht="18" thickTop="1" thickBot="1" x14ac:dyDescent="0.25">
      <c r="A19" s="1" t="s">
        <v>51</v>
      </c>
      <c r="B19" s="1">
        <f>VLOOKUP(C19,$AE$10:$AF$108,2,0)</f>
        <v>0</v>
      </c>
      <c r="C19" s="10" t="s">
        <v>6</v>
      </c>
      <c r="D19" s="1" t="str">
        <f>IF(C$104=TRUE,"Déjà choisi!","")</f>
        <v/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 t="s">
        <v>19</v>
      </c>
      <c r="AF19" s="1">
        <v>3</v>
      </c>
    </row>
    <row r="20" spans="1:32" ht="18" thickTop="1" thickBot="1" x14ac:dyDescent="0.25">
      <c r="A20" s="1" t="s">
        <v>51</v>
      </c>
      <c r="B20" s="1">
        <f>VLOOKUP(C20,$AE$10:$AF$108,2,0)</f>
        <v>0</v>
      </c>
      <c r="C20" s="10" t="s">
        <v>7</v>
      </c>
      <c r="D20" s="1" t="str">
        <f>IF(D$104=TRUE,"Déjà choisi!","")</f>
        <v/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 t="s">
        <v>43</v>
      </c>
      <c r="AF20" s="1">
        <v>3</v>
      </c>
    </row>
    <row r="21" spans="1:32" ht="18" thickTop="1" thickBot="1" x14ac:dyDescent="0.25">
      <c r="A21" s="1" t="s">
        <v>51</v>
      </c>
      <c r="B21" s="1">
        <f>VLOOKUP(C21,$AE$10:$AF$108,2,0)</f>
        <v>0</v>
      </c>
      <c r="C21" s="10" t="s">
        <v>8</v>
      </c>
      <c r="D21" s="29"/>
      <c r="E21" s="32" t="str">
        <f>IF(C21="Autre cours","&lt;-- Entrez le sigle du cours de 3 crédits","")</f>
        <v/>
      </c>
      <c r="F21" s="33"/>
      <c r="G21" s="34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 t="s">
        <v>4</v>
      </c>
      <c r="AF21" s="1">
        <v>3</v>
      </c>
    </row>
    <row r="22" spans="1:32" ht="17" thickTop="1" x14ac:dyDescent="0.2">
      <c r="B22" s="6">
        <f>SUM(B17:B21)</f>
        <v>6</v>
      </c>
      <c r="C22" s="7" t="s">
        <v>50</v>
      </c>
      <c r="E22" s="32" t="str">
        <f>IF(C21="Autre cours","(cours de 3 cr. approuvé par dir. d'études)","")</f>
        <v/>
      </c>
      <c r="F22" s="33"/>
      <c r="G22" s="34"/>
      <c r="T22" s="1"/>
      <c r="U22" s="1"/>
      <c r="V22" s="1"/>
      <c r="W22" s="1"/>
      <c r="X22" s="1"/>
      <c r="Y22" s="1"/>
      <c r="Z22" s="1"/>
      <c r="AA22" s="1"/>
      <c r="AB22" s="1"/>
      <c r="AC22" s="1"/>
      <c r="AD22" s="5"/>
      <c r="AE22" s="1" t="s">
        <v>9</v>
      </c>
      <c r="AF22" s="1">
        <v>3</v>
      </c>
    </row>
    <row r="23" spans="1:32" x14ac:dyDescent="0.2"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 t="s">
        <v>58</v>
      </c>
      <c r="AF23" s="1">
        <v>3</v>
      </c>
    </row>
    <row r="24" spans="1:32" x14ac:dyDescent="0.2">
      <c r="A24" s="1" t="s">
        <v>52</v>
      </c>
      <c r="B24" s="8">
        <f>B15+B22</f>
        <v>12</v>
      </c>
      <c r="C24" s="7" t="s">
        <v>95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5"/>
      <c r="AE24" s="1" t="s">
        <v>66</v>
      </c>
      <c r="AF24" s="1">
        <v>3</v>
      </c>
    </row>
    <row r="25" spans="1:32" x14ac:dyDescent="0.2">
      <c r="T25" s="1"/>
      <c r="U25" s="1"/>
      <c r="V25" s="1"/>
      <c r="W25" s="1"/>
      <c r="X25" s="1"/>
      <c r="Y25" s="1"/>
      <c r="Z25" s="1"/>
      <c r="AA25" s="1"/>
      <c r="AB25" s="1"/>
      <c r="AC25" s="1"/>
      <c r="AD25" s="5"/>
      <c r="AE25" s="1" t="s">
        <v>67</v>
      </c>
      <c r="AF25" s="1">
        <v>3</v>
      </c>
    </row>
    <row r="26" spans="1:32" ht="19" x14ac:dyDescent="0.25">
      <c r="A26" s="18" t="s">
        <v>83</v>
      </c>
      <c r="B26" s="18"/>
      <c r="C26" s="18"/>
      <c r="D26" s="18"/>
      <c r="E26" s="18"/>
      <c r="F26" s="18"/>
      <c r="G26" s="18"/>
      <c r="T26" s="1"/>
      <c r="U26" s="1"/>
      <c r="V26" s="1"/>
      <c r="W26" s="1"/>
      <c r="X26" s="1"/>
      <c r="Y26" s="1"/>
      <c r="Z26" s="1"/>
      <c r="AA26" s="1"/>
      <c r="AB26" s="1"/>
      <c r="AC26" s="1"/>
      <c r="AD26" s="5"/>
      <c r="AE26" s="1" t="s">
        <v>68</v>
      </c>
      <c r="AF26" s="1">
        <v>3</v>
      </c>
    </row>
    <row r="27" spans="1:32" x14ac:dyDescent="0.2">
      <c r="T27" s="1"/>
      <c r="U27" s="1"/>
      <c r="V27" s="1"/>
      <c r="W27" s="1"/>
      <c r="X27" s="1"/>
      <c r="Y27" s="1"/>
      <c r="Z27" s="1"/>
      <c r="AA27" s="1"/>
      <c r="AB27" s="1"/>
      <c r="AC27" s="1"/>
      <c r="AD27" s="5"/>
      <c r="AE27" s="1" t="s">
        <v>77</v>
      </c>
      <c r="AF27" s="1">
        <v>3</v>
      </c>
    </row>
    <row r="28" spans="1:32" ht="17" x14ac:dyDescent="0.2">
      <c r="B28" s="30" t="s">
        <v>88</v>
      </c>
      <c r="C28" s="28"/>
      <c r="D28" s="28"/>
      <c r="E28" s="35" t="s">
        <v>89</v>
      </c>
      <c r="F28" s="36"/>
      <c r="G28" s="20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 t="s">
        <v>31</v>
      </c>
      <c r="AF28" s="1">
        <v>3</v>
      </c>
    </row>
    <row r="29" spans="1:32" ht="17" x14ac:dyDescent="0.2">
      <c r="B29" s="27" t="s">
        <v>84</v>
      </c>
      <c r="C29" s="28"/>
      <c r="D29" s="28"/>
      <c r="E29" s="28"/>
      <c r="F29" s="21"/>
      <c r="G29" s="20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 t="s">
        <v>32</v>
      </c>
      <c r="AF29" s="1">
        <v>3</v>
      </c>
    </row>
    <row r="30" spans="1:32" ht="17" x14ac:dyDescent="0.2">
      <c r="B30" s="27" t="s">
        <v>87</v>
      </c>
      <c r="C30" s="28"/>
      <c r="D30" s="28"/>
      <c r="E30" s="35" t="s">
        <v>85</v>
      </c>
      <c r="F30" s="36"/>
      <c r="G30" s="20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 t="s">
        <v>33</v>
      </c>
      <c r="AF30" s="1">
        <v>3</v>
      </c>
    </row>
    <row r="31" spans="1:32" ht="17" x14ac:dyDescent="0.2">
      <c r="B31" s="9"/>
      <c r="C31" s="28"/>
      <c r="D31" s="28"/>
      <c r="E31" s="28"/>
      <c r="F31" s="21"/>
      <c r="G31" s="20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 t="s">
        <v>78</v>
      </c>
      <c r="AF31" s="1">
        <v>3</v>
      </c>
    </row>
    <row r="32" spans="1:32" ht="17" x14ac:dyDescent="0.2">
      <c r="B32" s="27" t="s">
        <v>86</v>
      </c>
      <c r="C32" s="9"/>
      <c r="D32" s="9"/>
      <c r="E32" s="9"/>
      <c r="T32" s="1"/>
      <c r="U32" s="1"/>
      <c r="V32" s="1"/>
      <c r="W32" s="1"/>
      <c r="Z32" s="1"/>
      <c r="AA32" s="1"/>
      <c r="AB32" s="1"/>
      <c r="AC32" s="1"/>
      <c r="AD32" s="1"/>
      <c r="AE32" s="1" t="s">
        <v>79</v>
      </c>
      <c r="AF32" s="1">
        <v>3</v>
      </c>
    </row>
    <row r="33" spans="2:32" ht="17" x14ac:dyDescent="0.2">
      <c r="B33" s="30"/>
      <c r="C33" s="28"/>
      <c r="D33" s="28"/>
      <c r="E33" s="35"/>
      <c r="F33" s="36"/>
      <c r="G33" s="20"/>
      <c r="T33" s="1"/>
      <c r="U33" s="1"/>
      <c r="V33" s="1"/>
      <c r="W33" s="1"/>
      <c r="Z33" s="1"/>
      <c r="AA33" s="1"/>
      <c r="AB33" s="1"/>
      <c r="AC33" s="1"/>
      <c r="AD33" s="1"/>
      <c r="AE33" s="1" t="s">
        <v>10</v>
      </c>
      <c r="AF33" s="1">
        <v>3</v>
      </c>
    </row>
    <row r="34" spans="2:32" ht="17" x14ac:dyDescent="0.2">
      <c r="B34" s="27"/>
      <c r="C34" s="28"/>
      <c r="D34" s="28"/>
      <c r="E34" s="28"/>
      <c r="F34" s="21"/>
      <c r="G34" s="20"/>
      <c r="T34" s="1"/>
      <c r="U34" s="1"/>
      <c r="V34" s="1"/>
      <c r="W34" s="1"/>
      <c r="Z34" s="1"/>
      <c r="AA34" s="1"/>
      <c r="AB34" s="1"/>
      <c r="AC34" s="1"/>
      <c r="AD34" s="1"/>
      <c r="AE34" s="1" t="s">
        <v>36</v>
      </c>
      <c r="AF34" s="1">
        <v>6</v>
      </c>
    </row>
    <row r="35" spans="2:32" ht="17" x14ac:dyDescent="0.2">
      <c r="B35" s="27"/>
      <c r="C35" s="28"/>
      <c r="D35" s="28"/>
      <c r="E35" s="35"/>
      <c r="F35" s="36"/>
      <c r="G35" s="20"/>
      <c r="T35" s="1"/>
      <c r="U35" s="1"/>
      <c r="V35" s="1"/>
      <c r="W35" s="1"/>
      <c r="Z35" s="1"/>
      <c r="AA35" s="1"/>
      <c r="AB35" s="1"/>
      <c r="AC35" s="1"/>
      <c r="AD35" s="1"/>
      <c r="AE35" s="1" t="s">
        <v>37</v>
      </c>
      <c r="AF35" s="1">
        <v>9</v>
      </c>
    </row>
    <row r="36" spans="2:32" ht="17" x14ac:dyDescent="0.2">
      <c r="B36" s="9"/>
      <c r="C36" s="28"/>
      <c r="D36" s="28"/>
      <c r="E36" s="28"/>
      <c r="F36" s="21"/>
      <c r="G36" s="20"/>
      <c r="T36" s="1"/>
      <c r="U36" s="1"/>
      <c r="V36" s="1"/>
      <c r="W36" s="1"/>
      <c r="Z36" s="1"/>
      <c r="AA36" s="1"/>
      <c r="AB36" s="1"/>
      <c r="AC36" s="1"/>
      <c r="AD36" s="1"/>
      <c r="AE36" s="1" t="s">
        <v>38</v>
      </c>
      <c r="AF36" s="1">
        <v>12</v>
      </c>
    </row>
    <row r="37" spans="2:32" ht="17" x14ac:dyDescent="0.2">
      <c r="B37" s="27"/>
      <c r="C37" s="9"/>
      <c r="D37" s="9"/>
      <c r="E37" s="9"/>
      <c r="T37" s="1"/>
      <c r="U37" s="1"/>
      <c r="V37" s="1"/>
      <c r="W37" s="1"/>
      <c r="Z37" s="1"/>
      <c r="AA37" s="1"/>
      <c r="AB37" s="1"/>
      <c r="AC37" s="1"/>
      <c r="AD37" s="1"/>
      <c r="AE37" s="1" t="s">
        <v>39</v>
      </c>
      <c r="AF37" s="1">
        <v>15</v>
      </c>
    </row>
    <row r="38" spans="2:32" x14ac:dyDescent="0.2">
      <c r="T38" s="1"/>
      <c r="U38" s="1"/>
      <c r="V38" s="1"/>
      <c r="W38" s="1"/>
      <c r="Z38" s="1"/>
      <c r="AA38" s="1"/>
      <c r="AB38" s="1"/>
      <c r="AC38" s="1"/>
      <c r="AD38" s="1"/>
      <c r="AE38" s="1" t="s">
        <v>40</v>
      </c>
      <c r="AF38" s="1">
        <v>3</v>
      </c>
    </row>
    <row r="39" spans="2:32" x14ac:dyDescent="0.2">
      <c r="T39" s="1"/>
      <c r="U39" s="1"/>
      <c r="V39" s="1"/>
      <c r="W39" s="1"/>
      <c r="Z39" s="1"/>
      <c r="AA39" s="1"/>
      <c r="AB39" s="1"/>
      <c r="AC39" s="1"/>
      <c r="AD39" s="1"/>
      <c r="AE39" s="1" t="s">
        <v>41</v>
      </c>
      <c r="AF39" s="1">
        <v>12</v>
      </c>
    </row>
    <row r="40" spans="2:32" x14ac:dyDescent="0.2">
      <c r="T40" s="1"/>
      <c r="U40" s="1"/>
      <c r="V40" s="1"/>
      <c r="W40" s="1"/>
      <c r="Z40" s="1"/>
      <c r="AA40" s="1"/>
      <c r="AB40" s="1"/>
      <c r="AC40" s="1"/>
      <c r="AD40" s="1"/>
      <c r="AE40" s="1" t="s">
        <v>42</v>
      </c>
      <c r="AF40" s="1">
        <v>12</v>
      </c>
    </row>
    <row r="41" spans="2:32" x14ac:dyDescent="0.2">
      <c r="T41" s="1"/>
      <c r="U41" s="1"/>
      <c r="V41" s="1"/>
      <c r="W41" s="1"/>
      <c r="Z41" s="1"/>
      <c r="AA41" s="1"/>
      <c r="AB41" s="1"/>
      <c r="AC41" s="1"/>
      <c r="AD41" s="1"/>
      <c r="AE41" s="1" t="s">
        <v>11</v>
      </c>
      <c r="AF41" s="1">
        <v>3</v>
      </c>
    </row>
    <row r="42" spans="2:32" x14ac:dyDescent="0.2">
      <c r="T42" s="1"/>
      <c r="U42" s="1"/>
      <c r="V42" s="1"/>
      <c r="W42" s="1"/>
      <c r="Z42" s="1"/>
      <c r="AA42" s="1"/>
      <c r="AB42" s="1"/>
      <c r="AC42" s="1"/>
      <c r="AD42" s="1"/>
      <c r="AE42" s="1" t="s">
        <v>2</v>
      </c>
      <c r="AF42" s="1">
        <v>3</v>
      </c>
    </row>
    <row r="43" spans="2:32" x14ac:dyDescent="0.2">
      <c r="T43" s="1"/>
      <c r="U43" s="1"/>
      <c r="V43" s="1"/>
      <c r="W43" s="1"/>
      <c r="Z43" s="1"/>
      <c r="AA43" s="1"/>
      <c r="AB43" s="1"/>
      <c r="AC43" s="1"/>
      <c r="AD43" s="1"/>
      <c r="AE43" s="1" t="s">
        <v>0</v>
      </c>
      <c r="AF43" s="1">
        <v>3</v>
      </c>
    </row>
    <row r="44" spans="2:32" x14ac:dyDescent="0.2">
      <c r="T44" s="1"/>
      <c r="U44" s="1"/>
      <c r="V44" s="1"/>
      <c r="W44" s="1"/>
      <c r="Z44" s="1"/>
      <c r="AA44" s="1"/>
      <c r="AB44" s="1"/>
      <c r="AC44" s="1"/>
      <c r="AD44" s="1"/>
      <c r="AE44" s="1" t="s">
        <v>1</v>
      </c>
      <c r="AF44" s="1">
        <v>3</v>
      </c>
    </row>
    <row r="45" spans="2:32" x14ac:dyDescent="0.2">
      <c r="T45" s="1"/>
      <c r="U45" s="1"/>
      <c r="V45" s="1"/>
      <c r="W45" s="1"/>
      <c r="Z45" s="1"/>
      <c r="AA45" s="1"/>
      <c r="AB45" s="1"/>
      <c r="AC45" s="1"/>
      <c r="AD45" s="1"/>
      <c r="AE45" s="1" t="s">
        <v>65</v>
      </c>
      <c r="AF45" s="1">
        <v>3</v>
      </c>
    </row>
    <row r="46" spans="2:32" x14ac:dyDescent="0.2">
      <c r="T46" s="1"/>
      <c r="U46" s="1"/>
      <c r="V46" s="1"/>
      <c r="W46" s="1"/>
      <c r="Z46" s="1"/>
      <c r="AA46" s="1"/>
      <c r="AB46" s="1"/>
      <c r="AC46" s="1"/>
      <c r="AD46" s="1"/>
      <c r="AE46" s="1" t="s">
        <v>17</v>
      </c>
      <c r="AF46" s="1">
        <v>3</v>
      </c>
    </row>
    <row r="47" spans="2:32" x14ac:dyDescent="0.2">
      <c r="T47" s="1"/>
      <c r="U47" s="1"/>
      <c r="V47" s="1"/>
      <c r="W47" s="1"/>
      <c r="Z47" s="1"/>
      <c r="AA47" s="1"/>
      <c r="AB47" s="1"/>
      <c r="AC47" s="1"/>
      <c r="AD47" s="1"/>
      <c r="AE47" s="1" t="s">
        <v>34</v>
      </c>
      <c r="AF47" s="1">
        <v>3</v>
      </c>
    </row>
    <row r="48" spans="2:32" x14ac:dyDescent="0.2">
      <c r="T48" s="1"/>
      <c r="U48" s="1"/>
      <c r="V48" s="1"/>
      <c r="W48" s="1"/>
      <c r="Z48" s="1"/>
      <c r="AA48" s="1"/>
      <c r="AB48" s="1"/>
      <c r="AC48" s="1"/>
      <c r="AD48" s="1"/>
      <c r="AE48" s="1" t="s">
        <v>13</v>
      </c>
      <c r="AF48" s="1">
        <v>3</v>
      </c>
    </row>
    <row r="49" spans="20:32" x14ac:dyDescent="0.2">
      <c r="T49" s="1"/>
      <c r="U49" s="1"/>
      <c r="V49" s="1"/>
      <c r="W49" s="1"/>
      <c r="Z49" s="1"/>
      <c r="AA49" s="1"/>
      <c r="AB49" s="1"/>
      <c r="AC49" s="1"/>
      <c r="AD49" s="1"/>
      <c r="AE49" s="1" t="s">
        <v>12</v>
      </c>
      <c r="AF49" s="1">
        <v>3</v>
      </c>
    </row>
    <row r="50" spans="20:32" x14ac:dyDescent="0.2">
      <c r="T50" s="1"/>
      <c r="U50" s="1"/>
      <c r="V50" s="1"/>
      <c r="W50" s="1"/>
      <c r="Z50" s="1"/>
      <c r="AA50" s="1"/>
      <c r="AB50" s="1"/>
      <c r="AC50" s="1"/>
      <c r="AD50" s="1"/>
      <c r="AE50" s="1" t="s">
        <v>25</v>
      </c>
      <c r="AF50" s="1">
        <v>3</v>
      </c>
    </row>
    <row r="51" spans="20:32" x14ac:dyDescent="0.2">
      <c r="T51" s="1"/>
      <c r="U51" s="1"/>
      <c r="V51" s="1"/>
      <c r="W51" s="1"/>
      <c r="Z51" s="1"/>
      <c r="AA51" s="1"/>
      <c r="AB51" s="1"/>
      <c r="AC51" s="1"/>
      <c r="AD51" s="1"/>
      <c r="AE51" s="1" t="s">
        <v>26</v>
      </c>
      <c r="AF51" s="1">
        <v>3</v>
      </c>
    </row>
    <row r="52" spans="20:32" x14ac:dyDescent="0.2">
      <c r="T52" s="1"/>
      <c r="U52" s="1"/>
      <c r="V52" s="1"/>
      <c r="W52" s="1"/>
      <c r="Z52" s="1"/>
      <c r="AA52" s="1"/>
      <c r="AB52" s="1"/>
      <c r="AC52" s="1"/>
      <c r="AD52" s="1"/>
      <c r="AE52" s="1" t="s">
        <v>27</v>
      </c>
      <c r="AF52" s="1">
        <v>3</v>
      </c>
    </row>
    <row r="53" spans="20:32" x14ac:dyDescent="0.2">
      <c r="T53" s="1"/>
      <c r="U53" s="1"/>
      <c r="V53" s="1"/>
      <c r="W53" s="1"/>
      <c r="Z53" s="1"/>
      <c r="AA53" s="1"/>
      <c r="AB53" s="1"/>
      <c r="AC53" s="1"/>
      <c r="AD53" s="1"/>
      <c r="AE53" s="1" t="s">
        <v>28</v>
      </c>
      <c r="AF53" s="1">
        <v>3</v>
      </c>
    </row>
    <row r="54" spans="20:32" x14ac:dyDescent="0.2">
      <c r="T54" s="1"/>
      <c r="U54" s="1"/>
      <c r="V54" s="1"/>
      <c r="W54" s="1"/>
      <c r="Z54" s="1"/>
      <c r="AA54" s="1"/>
      <c r="AB54" s="1"/>
      <c r="AC54" s="1"/>
      <c r="AD54" s="1"/>
      <c r="AE54" s="1" t="s">
        <v>29</v>
      </c>
      <c r="AF54" s="1">
        <v>3</v>
      </c>
    </row>
    <row r="55" spans="20:32" x14ac:dyDescent="0.2">
      <c r="T55" s="1"/>
      <c r="U55" s="1"/>
      <c r="V55" s="1"/>
      <c r="W55" s="1"/>
      <c r="Z55" s="1"/>
      <c r="AA55" s="1"/>
      <c r="AB55" s="1"/>
      <c r="AC55" s="1"/>
      <c r="AD55" s="1"/>
      <c r="AE55" s="1" t="s">
        <v>16</v>
      </c>
      <c r="AF55" s="1">
        <v>3</v>
      </c>
    </row>
    <row r="56" spans="20:32" x14ac:dyDescent="0.2">
      <c r="T56" s="1"/>
      <c r="U56" s="1"/>
      <c r="V56" s="1"/>
      <c r="W56" s="1"/>
      <c r="Z56" s="1"/>
      <c r="AA56" s="1"/>
      <c r="AB56" s="1"/>
      <c r="AC56" s="1"/>
      <c r="AD56" s="1"/>
      <c r="AE56" s="1" t="s">
        <v>14</v>
      </c>
      <c r="AF56" s="1">
        <v>3</v>
      </c>
    </row>
    <row r="57" spans="20:32" x14ac:dyDescent="0.2">
      <c r="T57" s="1"/>
      <c r="U57" s="1"/>
      <c r="V57" s="1"/>
      <c r="W57" s="1"/>
      <c r="Z57" s="1"/>
      <c r="AA57" s="1"/>
      <c r="AB57" s="1"/>
      <c r="AC57" s="1"/>
      <c r="AD57" s="1"/>
      <c r="AE57" s="1" t="s">
        <v>15</v>
      </c>
      <c r="AF57" s="1">
        <v>3</v>
      </c>
    </row>
    <row r="58" spans="20:32" x14ac:dyDescent="0.2">
      <c r="T58" s="1"/>
      <c r="U58" s="1"/>
      <c r="V58" s="1"/>
      <c r="W58" s="1"/>
      <c r="Z58" s="1"/>
      <c r="AA58" s="1"/>
      <c r="AB58" s="1"/>
      <c r="AC58" s="1"/>
      <c r="AD58" s="1"/>
      <c r="AE58" s="12" t="s">
        <v>74</v>
      </c>
      <c r="AF58" s="13">
        <v>3</v>
      </c>
    </row>
    <row r="59" spans="20:32" x14ac:dyDescent="0.2">
      <c r="T59" s="1"/>
      <c r="U59" s="1"/>
      <c r="V59" s="1"/>
      <c r="W59" s="1"/>
      <c r="Z59" s="1"/>
      <c r="AA59" s="1"/>
      <c r="AB59" s="1"/>
      <c r="AC59" s="1"/>
      <c r="AD59" s="1"/>
      <c r="AE59" s="1" t="s">
        <v>75</v>
      </c>
      <c r="AF59" s="1">
        <v>3</v>
      </c>
    </row>
    <row r="60" spans="20:32" x14ac:dyDescent="0.2">
      <c r="T60" s="1"/>
      <c r="U60" s="1"/>
      <c r="V60" s="1"/>
      <c r="W60" s="1"/>
      <c r="Z60" s="1"/>
      <c r="AA60" s="1"/>
      <c r="AB60" s="1"/>
      <c r="AC60" s="1"/>
      <c r="AD60" s="1"/>
      <c r="AE60" s="1" t="s">
        <v>76</v>
      </c>
      <c r="AF60" s="1">
        <v>3</v>
      </c>
    </row>
    <row r="61" spans="20:32" x14ac:dyDescent="0.2">
      <c r="T61" s="1"/>
      <c r="U61" s="1"/>
      <c r="V61" s="1"/>
      <c r="W61" s="1"/>
      <c r="Z61" s="1"/>
      <c r="AA61" s="1"/>
      <c r="AB61" s="1"/>
      <c r="AC61" s="1"/>
      <c r="AD61" s="1"/>
      <c r="AE61" s="1" t="s">
        <v>20</v>
      </c>
      <c r="AF61" s="1">
        <v>3</v>
      </c>
    </row>
    <row r="62" spans="20:32" x14ac:dyDescent="0.2">
      <c r="T62" s="1"/>
      <c r="U62" s="1"/>
      <c r="V62" s="1"/>
      <c r="W62" s="1"/>
      <c r="Z62" s="1"/>
      <c r="AA62" s="1"/>
      <c r="AB62" s="1"/>
      <c r="AC62" s="1"/>
      <c r="AD62" s="1"/>
      <c r="AE62" s="1" t="s">
        <v>21</v>
      </c>
      <c r="AF62" s="1">
        <v>3</v>
      </c>
    </row>
    <row r="63" spans="20:32" x14ac:dyDescent="0.2">
      <c r="AE63" s="11" t="s">
        <v>60</v>
      </c>
      <c r="AF63" s="11">
        <v>3</v>
      </c>
    </row>
    <row r="64" spans="20:32" x14ac:dyDescent="0.2">
      <c r="AE64" s="1" t="s">
        <v>22</v>
      </c>
      <c r="AF64" s="1">
        <v>3</v>
      </c>
    </row>
    <row r="65" spans="31:32" x14ac:dyDescent="0.2">
      <c r="AE65" s="1" t="s">
        <v>30</v>
      </c>
      <c r="AF65" s="1">
        <v>3</v>
      </c>
    </row>
    <row r="66" spans="31:32" x14ac:dyDescent="0.2">
      <c r="AE66" s="1" t="s">
        <v>59</v>
      </c>
      <c r="AF66" s="1">
        <v>3</v>
      </c>
    </row>
    <row r="67" spans="31:32" x14ac:dyDescent="0.2">
      <c r="AE67" s="14" t="s">
        <v>56</v>
      </c>
      <c r="AF67" s="14">
        <v>3</v>
      </c>
    </row>
    <row r="68" spans="31:32" x14ac:dyDescent="0.2">
      <c r="AE68" s="1" t="s">
        <v>3</v>
      </c>
      <c r="AF68" s="1">
        <v>3</v>
      </c>
    </row>
    <row r="69" spans="31:32" x14ac:dyDescent="0.2">
      <c r="AE69" s="1" t="s">
        <v>23</v>
      </c>
      <c r="AF69" s="1">
        <v>3</v>
      </c>
    </row>
    <row r="70" spans="31:32" x14ac:dyDescent="0.2">
      <c r="AE70" s="1" t="s">
        <v>24</v>
      </c>
      <c r="AF70" s="1">
        <v>3</v>
      </c>
    </row>
    <row r="71" spans="31:32" x14ac:dyDescent="0.2">
      <c r="AE71" s="1" t="s">
        <v>71</v>
      </c>
      <c r="AF71" s="1">
        <v>3</v>
      </c>
    </row>
    <row r="72" spans="31:32" x14ac:dyDescent="0.2">
      <c r="AE72" s="1" t="s">
        <v>72</v>
      </c>
      <c r="AF72" s="1">
        <v>3</v>
      </c>
    </row>
    <row r="73" spans="31:32" x14ac:dyDescent="0.2">
      <c r="AE73" s="1" t="s">
        <v>73</v>
      </c>
      <c r="AF73" s="1">
        <v>3</v>
      </c>
    </row>
    <row r="74" spans="31:32" x14ac:dyDescent="0.2">
      <c r="AE74" s="1" t="s">
        <v>69</v>
      </c>
      <c r="AF74" s="1">
        <v>3</v>
      </c>
    </row>
    <row r="75" spans="31:32" x14ac:dyDescent="0.2">
      <c r="AE75" s="1" t="s">
        <v>70</v>
      </c>
      <c r="AF75" s="1">
        <v>3</v>
      </c>
    </row>
    <row r="76" spans="31:32" x14ac:dyDescent="0.2">
      <c r="AE76" s="14" t="s">
        <v>5</v>
      </c>
      <c r="AF76" s="14">
        <v>3</v>
      </c>
    </row>
    <row r="101" spans="3:5" hidden="1" x14ac:dyDescent="0.2">
      <c r="C101" s="1" t="b">
        <f>FALSE</f>
        <v>0</v>
      </c>
      <c r="D101" s="1" t="b">
        <f>FALSE</f>
        <v>0</v>
      </c>
      <c r="E101" s="1" t="b">
        <f>FALSE</f>
        <v>0</v>
      </c>
    </row>
    <row r="102" spans="3:5" hidden="1" x14ac:dyDescent="0.2">
      <c r="D102" s="1" t="b">
        <f>$C$20=$C19</f>
        <v>0</v>
      </c>
      <c r="E102" s="1" t="b">
        <f>$C$21=$C19</f>
        <v>0</v>
      </c>
    </row>
    <row r="103" spans="3:5" hidden="1" x14ac:dyDescent="0.2">
      <c r="E103" s="1" t="b">
        <f>$C$21=$C20</f>
        <v>0</v>
      </c>
    </row>
    <row r="104" spans="3:5" hidden="1" x14ac:dyDescent="0.2">
      <c r="C104" s="9" t="b">
        <f>OR(C101:C103)</f>
        <v>0</v>
      </c>
      <c r="D104" s="9" t="b">
        <f>OR(D101:D103)</f>
        <v>0</v>
      </c>
      <c r="E104" s="9" t="b">
        <f>OR(E101:E103)</f>
        <v>0</v>
      </c>
    </row>
    <row r="105" spans="3:5" hidden="1" x14ac:dyDescent="0.2"/>
    <row r="106" spans="3:5" hidden="1" x14ac:dyDescent="0.2"/>
    <row r="107" spans="3:5" hidden="1" x14ac:dyDescent="0.2"/>
    <row r="108" spans="3:5" hidden="1" x14ac:dyDescent="0.2">
      <c r="C108" s="9" t="b">
        <f>C25=C24</f>
        <v>0</v>
      </c>
      <c r="D108" s="9"/>
    </row>
  </sheetData>
  <sheetProtection sheet="1" objects="1" scenarios="1"/>
  <mergeCells count="5">
    <mergeCell ref="E33:F33"/>
    <mergeCell ref="E35:F35"/>
    <mergeCell ref="A5:G5"/>
    <mergeCell ref="E28:F28"/>
    <mergeCell ref="E30:F30"/>
  </mergeCells>
  <conditionalFormatting sqref="C12">
    <cfRule type="containsText" dxfId="155" priority="40" operator="containsText" text="Choix">
      <formula>NOT(ISERROR(SEARCH("Choix",C12)))</formula>
    </cfRule>
  </conditionalFormatting>
  <conditionalFormatting sqref="C13:C14">
    <cfRule type="containsText" dxfId="154" priority="39" operator="containsText" text="Choix">
      <formula>NOT(ISERROR(SEARCH("Choix",C13)))</formula>
    </cfRule>
  </conditionalFormatting>
  <conditionalFormatting sqref="C19:C21">
    <cfRule type="containsText" dxfId="153" priority="38" operator="containsText" text="Choix">
      <formula>NOT(ISERROR(SEARCH("Choix",C19)))</formula>
    </cfRule>
  </conditionalFormatting>
  <conditionalFormatting sqref="B22">
    <cfRule type="expression" dxfId="152" priority="32">
      <formula>$B$22&lt;&gt;15</formula>
    </cfRule>
  </conditionalFormatting>
  <conditionalFormatting sqref="B15">
    <cfRule type="expression" dxfId="151" priority="31">
      <formula>$B$15&lt;&gt;15</formula>
    </cfRule>
  </conditionalFormatting>
  <conditionalFormatting sqref="D19">
    <cfRule type="expression" dxfId="150" priority="10">
      <formula>SEARCH(C19,"Autre")</formula>
    </cfRule>
  </conditionalFormatting>
  <conditionalFormatting sqref="C19">
    <cfRule type="expression" dxfId="149" priority="68">
      <formula>$C$104=TRUE</formula>
    </cfRule>
  </conditionalFormatting>
  <conditionalFormatting sqref="C20">
    <cfRule type="expression" dxfId="148" priority="70">
      <formula>$D$104=TRUE</formula>
    </cfRule>
  </conditionalFormatting>
  <conditionalFormatting sqref="C21">
    <cfRule type="expression" dxfId="147" priority="71">
      <formula>$E$104=TRUE</formula>
    </cfRule>
  </conditionalFormatting>
  <conditionalFormatting sqref="E17:E18">
    <cfRule type="expression" dxfId="146" priority="18">
      <formula>SEARCH(C17,"Autre")</formula>
    </cfRule>
  </conditionalFormatting>
  <conditionalFormatting sqref="E10:E11">
    <cfRule type="expression" dxfId="145" priority="19">
      <formula>SEARCH(C10,"Autre")</formula>
    </cfRule>
  </conditionalFormatting>
  <conditionalFormatting sqref="D12:D13">
    <cfRule type="expression" dxfId="144" priority="12">
      <formula>SEARCH(C12,"Autre")</formula>
    </cfRule>
  </conditionalFormatting>
  <conditionalFormatting sqref="D20">
    <cfRule type="expression" dxfId="143" priority="9">
      <formula>SEARCH(C19,"Autre")</formula>
    </cfRule>
  </conditionalFormatting>
  <conditionalFormatting sqref="D19">
    <cfRule type="expression" dxfId="142" priority="14">
      <formula>$C$104=TRUE</formula>
    </cfRule>
  </conditionalFormatting>
  <conditionalFormatting sqref="D20">
    <cfRule type="expression" dxfId="141" priority="16">
      <formula>$D$104=TRUE</formula>
    </cfRule>
  </conditionalFormatting>
  <conditionalFormatting sqref="D14">
    <cfRule type="expression" dxfId="140" priority="7">
      <formula>SEARCH(C14,"Autre cours")</formula>
    </cfRule>
  </conditionalFormatting>
  <conditionalFormatting sqref="D21">
    <cfRule type="expression" dxfId="139" priority="6">
      <formula>SEARCH(C21,"Autre cours")</formula>
    </cfRule>
  </conditionalFormatting>
  <conditionalFormatting sqref="B24">
    <cfRule type="expression" dxfId="138" priority="1">
      <formula>$B$24&lt;&gt;30</formula>
    </cfRule>
  </conditionalFormatting>
  <dataValidations count="6">
    <dataValidation type="list" allowBlank="1" showInputMessage="1" showErrorMessage="1" sqref="C20" xr:uid="{A3A34CF1-F802-1649-8165-A2C3D04725A8}">
      <formula1>$X$9:$X$17</formula1>
    </dataValidation>
    <dataValidation type="list" allowBlank="1" showInputMessage="1" showErrorMessage="1" sqref="C19" xr:uid="{3F7F47EF-5BA3-154B-B0CD-12A7939C9DA7}">
      <formula1>$W$9:$W$17</formula1>
    </dataValidation>
    <dataValidation type="list" allowBlank="1" showInputMessage="1" showErrorMessage="1" sqref="C13" xr:uid="{872A71D1-E5AB-5646-A169-70BCE8D0B01D}">
      <formula1>$S$9:$S$11</formula1>
    </dataValidation>
    <dataValidation type="list" allowBlank="1" showInputMessage="1" showErrorMessage="1" sqref="C12" xr:uid="{574DCC30-5D48-C944-8A74-E23D639934F6}">
      <formula1>$R$9:$R$11</formula1>
    </dataValidation>
    <dataValidation type="list" allowBlank="1" showInputMessage="1" showErrorMessage="1" sqref="C14" xr:uid="{69A85E49-4517-DC45-A40D-627B445AEE08}">
      <formula1>$T$9:$T$17</formula1>
    </dataValidation>
    <dataValidation type="list" allowBlank="1" showInputMessage="1" showErrorMessage="1" sqref="C21" xr:uid="{0752F9F6-D278-864B-9375-1EC4FAA47335}">
      <formula1>$Y$9:$Y$18</formula1>
    </dataValidation>
  </dataValidations>
  <hyperlinks>
    <hyperlink ref="A5" r:id="rId1" xr:uid="{98B2A39D-D445-5E49-A906-BA614B170B96}"/>
    <hyperlink ref="E30" r:id="rId2" xr:uid="{4DA0E1C6-B81E-1A4F-8691-48D82FFDE4AD}"/>
    <hyperlink ref="E28" r:id="rId3" xr:uid="{FCE5F28A-B871-454D-965A-F2D42FBB43EA}"/>
  </hyperlinks>
  <pageMargins left="0.7" right="0.7" top="0.75" bottom="0.75" header="0.3" footer="0.3"/>
  <tableParts count="11"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9DB33-9DB7-454E-9B0A-4C379572BA53}">
  <dimension ref="A1:AG108"/>
  <sheetViews>
    <sheetView zoomScale="125" zoomScaleNormal="125" workbookViewId="0">
      <selection activeCell="C12" sqref="C12"/>
    </sheetView>
  </sheetViews>
  <sheetFormatPr baseColWidth="10" defaultRowHeight="16" x14ac:dyDescent="0.2"/>
  <cols>
    <col min="1" max="1" width="11.6640625" style="1" customWidth="1"/>
    <col min="2" max="2" width="9.33203125" style="1" customWidth="1"/>
    <col min="3" max="3" width="14" style="1" customWidth="1"/>
    <col min="4" max="4" width="15.33203125" style="1" customWidth="1"/>
    <col min="5" max="5" width="15.5" style="1" customWidth="1"/>
    <col min="6" max="6" width="10.83203125" style="2"/>
    <col min="7" max="7" width="10.33203125" style="1" customWidth="1"/>
    <col min="8" max="12" width="10.83203125" style="1"/>
    <col min="13" max="14" width="10.83203125" style="2"/>
    <col min="15" max="15" width="10.83203125" style="1"/>
    <col min="16" max="16" width="13.83203125" style="1" customWidth="1"/>
    <col min="17" max="17" width="13.1640625" style="1" customWidth="1"/>
    <col min="18" max="18" width="13.6640625" style="1" hidden="1" customWidth="1"/>
    <col min="19" max="19" width="10.83203125" style="1" hidden="1" customWidth="1"/>
    <col min="20" max="32" width="10.83203125" style="2" hidden="1" customWidth="1"/>
    <col min="33" max="33" width="10.83203125" style="2"/>
  </cols>
  <sheetData>
    <row r="1" spans="1:33" ht="21" x14ac:dyDescent="0.25">
      <c r="A1" s="16" t="s">
        <v>80</v>
      </c>
      <c r="B1" s="16"/>
      <c r="C1" s="16"/>
      <c r="D1" s="16"/>
      <c r="E1" s="16"/>
      <c r="F1" s="16"/>
      <c r="G1" s="16"/>
    </row>
    <row r="2" spans="1:33" ht="7" customHeight="1" x14ac:dyDescent="0.2"/>
    <row r="3" spans="1:33" s="25" customFormat="1" ht="17" x14ac:dyDescent="0.2">
      <c r="A3" s="31" t="s">
        <v>93</v>
      </c>
      <c r="B3" s="22"/>
      <c r="C3" s="22"/>
      <c r="D3" s="22"/>
      <c r="E3" s="22"/>
      <c r="F3" s="22"/>
      <c r="G3" s="22"/>
      <c r="H3" s="23"/>
      <c r="I3" s="23"/>
      <c r="J3" s="23"/>
      <c r="K3" s="23"/>
      <c r="L3" s="23"/>
      <c r="M3" s="24"/>
      <c r="N3" s="24"/>
      <c r="O3" s="23"/>
      <c r="P3" s="23"/>
      <c r="Q3" s="23"/>
      <c r="R3" s="23"/>
      <c r="S3" s="23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</row>
    <row r="4" spans="1:33" s="25" customFormat="1" ht="8" customHeight="1" x14ac:dyDescent="0.2">
      <c r="A4" s="17"/>
      <c r="B4" s="22"/>
      <c r="C4" s="22"/>
      <c r="D4" s="22"/>
      <c r="E4" s="22"/>
      <c r="F4" s="22"/>
      <c r="G4" s="22"/>
      <c r="H4" s="23"/>
      <c r="I4" s="23"/>
      <c r="J4" s="23"/>
      <c r="K4" s="23"/>
      <c r="L4" s="23"/>
      <c r="M4" s="24"/>
      <c r="N4" s="24"/>
      <c r="O4" s="23"/>
      <c r="P4" s="23"/>
      <c r="Q4" s="23"/>
      <c r="R4" s="23"/>
      <c r="S4" s="23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</row>
    <row r="5" spans="1:33" s="25" customFormat="1" x14ac:dyDescent="0.2">
      <c r="A5" s="38" t="s">
        <v>35</v>
      </c>
      <c r="B5" s="36"/>
      <c r="C5" s="36"/>
      <c r="D5" s="36"/>
      <c r="E5" s="36"/>
      <c r="F5" s="36"/>
      <c r="G5" s="36"/>
      <c r="H5" s="23"/>
      <c r="I5" s="23"/>
      <c r="J5" s="23"/>
      <c r="K5" s="23"/>
      <c r="L5" s="23"/>
      <c r="M5" s="24"/>
      <c r="N5" s="24"/>
      <c r="O5" s="23"/>
      <c r="P5" s="23"/>
      <c r="Q5" s="23"/>
      <c r="R5" s="23"/>
      <c r="S5" s="23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spans="1:33" x14ac:dyDescent="0.2">
      <c r="A6" s="3"/>
    </row>
    <row r="7" spans="1:33" ht="19" x14ac:dyDescent="0.25">
      <c r="A7" s="18" t="s">
        <v>82</v>
      </c>
      <c r="B7" s="26"/>
      <c r="C7" s="26"/>
      <c r="D7" s="26"/>
      <c r="E7" s="19"/>
      <c r="F7" s="26"/>
      <c r="G7" s="15"/>
    </row>
    <row r="9" spans="1:33" x14ac:dyDescent="0.2">
      <c r="A9" s="1" t="s">
        <v>46</v>
      </c>
      <c r="B9" s="1" t="s">
        <v>44</v>
      </c>
      <c r="C9" s="1" t="s">
        <v>47</v>
      </c>
      <c r="R9" s="1" t="s">
        <v>6</v>
      </c>
      <c r="S9" s="1" t="s">
        <v>7</v>
      </c>
      <c r="T9" s="1" t="s">
        <v>8</v>
      </c>
      <c r="U9" s="1"/>
      <c r="V9" s="1" t="s">
        <v>6</v>
      </c>
      <c r="W9" s="1" t="s">
        <v>7</v>
      </c>
      <c r="X9" s="1" t="s">
        <v>8</v>
      </c>
      <c r="Y9" s="1" t="s">
        <v>18</v>
      </c>
      <c r="Z9" s="1"/>
      <c r="AA9" s="1" t="s">
        <v>6</v>
      </c>
      <c r="AB9" s="1" t="s">
        <v>7</v>
      </c>
      <c r="AC9" s="1" t="s">
        <v>8</v>
      </c>
      <c r="AD9" s="1"/>
      <c r="AE9" s="1" t="s">
        <v>49</v>
      </c>
      <c r="AF9" s="1" t="s">
        <v>44</v>
      </c>
    </row>
    <row r="10" spans="1:33" x14ac:dyDescent="0.2">
      <c r="A10" s="1" t="s">
        <v>45</v>
      </c>
      <c r="B10" s="1">
        <f>VLOOKUP(C10,$AE$10:$AF$108,2,0)</f>
        <v>3</v>
      </c>
      <c r="C10" s="4" t="s">
        <v>0</v>
      </c>
      <c r="E10" s="7" t="s">
        <v>81</v>
      </c>
      <c r="R10" s="1" t="s">
        <v>2</v>
      </c>
      <c r="S10" s="1" t="s">
        <v>4</v>
      </c>
      <c r="T10" s="1" t="s">
        <v>9</v>
      </c>
      <c r="U10" s="1"/>
      <c r="V10" s="1" t="s">
        <v>19</v>
      </c>
      <c r="W10" s="1" t="str">
        <f>V10</f>
        <v>CIV8310</v>
      </c>
      <c r="X10" s="1" t="str">
        <f>W10</f>
        <v>CIV8310</v>
      </c>
      <c r="Y10" s="1" t="str">
        <f>X10</f>
        <v>CIV8310</v>
      </c>
      <c r="Z10" s="1"/>
      <c r="AA10" s="1" t="s">
        <v>36</v>
      </c>
      <c r="AB10" s="5" t="s">
        <v>48</v>
      </c>
      <c r="AC10" s="5" t="s">
        <v>48</v>
      </c>
      <c r="AD10" s="1"/>
      <c r="AE10" s="5" t="s">
        <v>48</v>
      </c>
      <c r="AF10" s="1">
        <v>0</v>
      </c>
    </row>
    <row r="11" spans="1:33" ht="17" thickBot="1" x14ac:dyDescent="0.25">
      <c r="A11" s="1" t="s">
        <v>45</v>
      </c>
      <c r="B11" s="1">
        <f>VLOOKUP(C11,$AE$10:$AF$108,2,0)</f>
        <v>3</v>
      </c>
      <c r="C11" s="4" t="s">
        <v>1</v>
      </c>
      <c r="E11" s="7" t="s">
        <v>81</v>
      </c>
      <c r="R11" s="1" t="s">
        <v>3</v>
      </c>
      <c r="S11" s="1" t="s">
        <v>5</v>
      </c>
      <c r="T11" s="1" t="s">
        <v>10</v>
      </c>
      <c r="U11" s="1"/>
      <c r="V11" s="1" t="s">
        <v>31</v>
      </c>
      <c r="W11" s="1" t="str">
        <f t="shared" ref="W11:Y11" si="0">V11</f>
        <v>ELE8411</v>
      </c>
      <c r="X11" s="1" t="str">
        <f t="shared" si="0"/>
        <v>ELE8411</v>
      </c>
      <c r="Y11" s="1" t="str">
        <f t="shared" si="0"/>
        <v>ELE8411</v>
      </c>
      <c r="Z11" s="1"/>
      <c r="AA11" s="1" t="s">
        <v>37</v>
      </c>
      <c r="AB11" s="1" t="s">
        <v>36</v>
      </c>
      <c r="AC11" s="1" t="s">
        <v>43</v>
      </c>
      <c r="AD11" s="1"/>
      <c r="AE11" s="1" t="s">
        <v>90</v>
      </c>
      <c r="AF11" s="1">
        <v>3</v>
      </c>
    </row>
    <row r="12" spans="1:33" ht="18" thickTop="1" thickBot="1" x14ac:dyDescent="0.25">
      <c r="A12" s="1" t="s">
        <v>45</v>
      </c>
      <c r="B12" s="1">
        <f>VLOOKUP(C12,$AE$10:$AF$108,2,0)</f>
        <v>0</v>
      </c>
      <c r="C12" s="10" t="s">
        <v>6</v>
      </c>
      <c r="T12" s="1" t="s">
        <v>11</v>
      </c>
      <c r="U12" s="1"/>
      <c r="V12" s="1" t="s">
        <v>32</v>
      </c>
      <c r="W12" s="1" t="str">
        <f t="shared" ref="W12:Y12" si="1">V12</f>
        <v>ELE8456</v>
      </c>
      <c r="X12" s="1" t="str">
        <f t="shared" si="1"/>
        <v>ELE8456</v>
      </c>
      <c r="Y12" s="1" t="str">
        <f t="shared" si="1"/>
        <v>ELE8456</v>
      </c>
      <c r="Z12" s="1"/>
      <c r="AA12" s="1" t="s">
        <v>38</v>
      </c>
      <c r="AB12" s="1" t="s">
        <v>37</v>
      </c>
      <c r="AC12" s="1"/>
      <c r="AD12" s="1"/>
      <c r="AE12" s="5" t="s">
        <v>6</v>
      </c>
      <c r="AF12" s="1">
        <v>0</v>
      </c>
    </row>
    <row r="13" spans="1:33" ht="18" thickTop="1" thickBot="1" x14ac:dyDescent="0.25">
      <c r="A13" s="1" t="s">
        <v>45</v>
      </c>
      <c r="B13" s="1">
        <f>VLOOKUP(C13,$AE$10:$AF$108,2,0)</f>
        <v>0</v>
      </c>
      <c r="C13" s="10" t="s">
        <v>7</v>
      </c>
      <c r="T13" s="1" t="s">
        <v>12</v>
      </c>
      <c r="U13" s="1"/>
      <c r="V13" s="1" t="s">
        <v>33</v>
      </c>
      <c r="W13" s="1" t="str">
        <f t="shared" ref="W13:Y13" si="2">V13</f>
        <v>ELE8459</v>
      </c>
      <c r="X13" s="1" t="str">
        <f t="shared" si="2"/>
        <v>ELE8459</v>
      </c>
      <c r="Y13" s="1" t="str">
        <f t="shared" si="2"/>
        <v>ELE8459</v>
      </c>
      <c r="Z13" s="1"/>
      <c r="AA13" s="1" t="s">
        <v>39</v>
      </c>
      <c r="AB13" s="1" t="s">
        <v>38</v>
      </c>
      <c r="AC13" s="1"/>
      <c r="AD13" s="1"/>
      <c r="AE13" s="5" t="s">
        <v>7</v>
      </c>
      <c r="AF13" s="1">
        <v>0</v>
      </c>
    </row>
    <row r="14" spans="1:33" ht="18" thickTop="1" thickBot="1" x14ac:dyDescent="0.25">
      <c r="A14" s="1" t="s">
        <v>45</v>
      </c>
      <c r="B14" s="1">
        <f>VLOOKUP(C14,$AE$10:$AF$108,2,0)</f>
        <v>0</v>
      </c>
      <c r="C14" s="10" t="s">
        <v>8</v>
      </c>
      <c r="D14" s="29"/>
      <c r="E14" s="32" t="str">
        <f>IF(C14="Autre cours","&lt;-- Entrez le sigle du cours de 3 crédits","")</f>
        <v/>
      </c>
      <c r="F14" s="33"/>
      <c r="G14" s="34"/>
      <c r="T14" s="1" t="s">
        <v>13</v>
      </c>
      <c r="U14" s="1"/>
      <c r="V14" s="1" t="s">
        <v>65</v>
      </c>
      <c r="W14" s="1" t="str">
        <f t="shared" ref="W14:Y14" si="3">V14</f>
        <v>ENE8280A</v>
      </c>
      <c r="X14" s="1" t="str">
        <f t="shared" si="3"/>
        <v>ENE8280A</v>
      </c>
      <c r="Y14" s="1" t="str">
        <f t="shared" si="3"/>
        <v>ENE8280A</v>
      </c>
      <c r="Z14" s="1"/>
      <c r="AA14" s="1" t="s">
        <v>40</v>
      </c>
      <c r="AB14" s="1" t="s">
        <v>39</v>
      </c>
      <c r="AC14" s="1"/>
      <c r="AD14" s="1"/>
      <c r="AE14" s="5" t="s">
        <v>8</v>
      </c>
      <c r="AF14" s="1">
        <v>0</v>
      </c>
    </row>
    <row r="15" spans="1:33" ht="17" thickTop="1" x14ac:dyDescent="0.2">
      <c r="B15" s="6">
        <f>SUM(B10:B14)</f>
        <v>6</v>
      </c>
      <c r="C15" s="7" t="s">
        <v>50</v>
      </c>
      <c r="E15" s="32" t="str">
        <f>IF(C14="Autre cours","(cours de 3 cr. approuvé par dir. d'études)","")</f>
        <v/>
      </c>
      <c r="F15" s="33"/>
      <c r="G15" s="34"/>
      <c r="T15" s="1" t="s">
        <v>14</v>
      </c>
      <c r="U15" s="1"/>
      <c r="V15" s="1" t="s">
        <v>34</v>
      </c>
      <c r="W15" s="1" t="str">
        <f t="shared" ref="W15:Y15" si="4">V15</f>
        <v>ENE8412</v>
      </c>
      <c r="X15" s="1" t="str">
        <f t="shared" si="4"/>
        <v>ENE8412</v>
      </c>
      <c r="Y15" s="1" t="str">
        <f t="shared" si="4"/>
        <v>ENE8412</v>
      </c>
      <c r="Z15" s="1"/>
      <c r="AA15" s="1" t="s">
        <v>41</v>
      </c>
      <c r="AB15" s="1" t="s">
        <v>40</v>
      </c>
      <c r="AC15" s="1"/>
      <c r="AD15" s="1"/>
      <c r="AE15" s="5" t="s">
        <v>18</v>
      </c>
      <c r="AF15" s="1">
        <v>0</v>
      </c>
    </row>
    <row r="16" spans="1:33" x14ac:dyDescent="0.2">
      <c r="T16" s="1" t="s">
        <v>15</v>
      </c>
      <c r="U16" s="1"/>
      <c r="V16" s="1" t="s">
        <v>25</v>
      </c>
      <c r="W16" s="1" t="str">
        <f t="shared" ref="W16:Y16" si="5">V16</f>
        <v>GCH6313</v>
      </c>
      <c r="X16" s="1" t="str">
        <f t="shared" si="5"/>
        <v>GCH6313</v>
      </c>
      <c r="Y16" s="1" t="str">
        <f t="shared" si="5"/>
        <v>GCH6313</v>
      </c>
      <c r="Z16" s="1"/>
      <c r="AA16" s="1" t="s">
        <v>42</v>
      </c>
      <c r="AB16" s="1" t="s">
        <v>41</v>
      </c>
      <c r="AC16" s="1"/>
      <c r="AD16" s="1"/>
      <c r="AE16" s="1" t="s">
        <v>63</v>
      </c>
      <c r="AF16" s="1">
        <v>3</v>
      </c>
    </row>
    <row r="17" spans="1:32" ht="17" thickBot="1" x14ac:dyDescent="0.25">
      <c r="A17" s="1" t="s">
        <v>51</v>
      </c>
      <c r="B17" s="1">
        <f>VLOOKUP(C17,$AE$10:$AF$108,2,0)</f>
        <v>3</v>
      </c>
      <c r="C17" s="4" t="s">
        <v>17</v>
      </c>
      <c r="E17" s="7" t="s">
        <v>81</v>
      </c>
      <c r="T17" s="1" t="s">
        <v>16</v>
      </c>
      <c r="U17" s="1"/>
      <c r="V17" s="1" t="s">
        <v>26</v>
      </c>
      <c r="W17" s="1" t="str">
        <f t="shared" ref="W17:Y17" si="6">V17</f>
        <v>GCH6902</v>
      </c>
      <c r="X17" s="1" t="str">
        <f t="shared" si="6"/>
        <v>GCH6902</v>
      </c>
      <c r="Y17" s="1" t="str">
        <f t="shared" si="6"/>
        <v>GCH6902</v>
      </c>
      <c r="Z17" s="1"/>
      <c r="AA17" s="1"/>
      <c r="AB17" s="1" t="s">
        <v>42</v>
      </c>
      <c r="AC17" s="1"/>
      <c r="AD17" s="1"/>
      <c r="AE17" s="1" t="s">
        <v>62</v>
      </c>
      <c r="AF17" s="1">
        <v>3</v>
      </c>
    </row>
    <row r="18" spans="1:32" ht="18" thickTop="1" thickBot="1" x14ac:dyDescent="0.25">
      <c r="A18" s="1" t="s">
        <v>51</v>
      </c>
      <c r="B18" s="1">
        <f>VLOOKUP(C18,$AE$10:$AF$108,2,0)</f>
        <v>0</v>
      </c>
      <c r="C18" s="10" t="s">
        <v>6</v>
      </c>
      <c r="E18" s="7"/>
      <c r="T18" s="1" t="s">
        <v>90</v>
      </c>
      <c r="U18" s="1"/>
      <c r="V18" s="1" t="s">
        <v>27</v>
      </c>
      <c r="W18" s="1" t="str">
        <f t="shared" ref="W18:Y18" si="7">V18</f>
        <v>GCH8103</v>
      </c>
      <c r="X18" s="1" t="str">
        <f t="shared" si="7"/>
        <v>GCH8103</v>
      </c>
      <c r="Y18" s="1" t="str">
        <f t="shared" si="7"/>
        <v>GCH8103</v>
      </c>
      <c r="Z18" s="1"/>
      <c r="AA18" s="1"/>
      <c r="AB18" s="1"/>
      <c r="AC18" s="1"/>
      <c r="AD18" s="1"/>
      <c r="AE18" s="1" t="s">
        <v>64</v>
      </c>
      <c r="AF18" s="1">
        <v>3</v>
      </c>
    </row>
    <row r="19" spans="1:32" ht="18" thickTop="1" thickBot="1" x14ac:dyDescent="0.25">
      <c r="A19" s="1" t="s">
        <v>51</v>
      </c>
      <c r="B19" s="1">
        <f>VLOOKUP(C19,$AE$10:$AF$108,2,0)</f>
        <v>0</v>
      </c>
      <c r="C19" s="10" t="s">
        <v>7</v>
      </c>
      <c r="D19" s="1" t="str">
        <f>IF(C$101=TRUE,"Déjà choisi!","")</f>
        <v/>
      </c>
      <c r="T19" s="1"/>
      <c r="U19" s="1"/>
      <c r="V19" s="1" t="s">
        <v>28</v>
      </c>
      <c r="W19" s="1" t="str">
        <f t="shared" ref="W19:Y19" si="8">V19</f>
        <v>GCH8211</v>
      </c>
      <c r="X19" s="1" t="str">
        <f t="shared" si="8"/>
        <v>GCH8211</v>
      </c>
      <c r="Y19" s="1" t="str">
        <f t="shared" si="8"/>
        <v>GCH8211</v>
      </c>
      <c r="Z19" s="1"/>
      <c r="AA19" s="1"/>
      <c r="AB19" s="1"/>
      <c r="AC19" s="1"/>
      <c r="AD19" s="1"/>
      <c r="AE19" s="1" t="s">
        <v>19</v>
      </c>
      <c r="AF19" s="1">
        <v>3</v>
      </c>
    </row>
    <row r="20" spans="1:32" ht="18" thickTop="1" thickBot="1" x14ac:dyDescent="0.25">
      <c r="A20" s="1" t="s">
        <v>51</v>
      </c>
      <c r="B20" s="1">
        <f>VLOOKUP(C20,$AE$10:$AF$108,2,0)</f>
        <v>0</v>
      </c>
      <c r="C20" s="10" t="s">
        <v>8</v>
      </c>
      <c r="D20" s="1" t="str">
        <f>IF(D$101=TRUE,"Déjà choisi!","")</f>
        <v/>
      </c>
      <c r="T20" s="1"/>
      <c r="U20" s="1"/>
      <c r="V20" s="1" t="s">
        <v>29</v>
      </c>
      <c r="W20" s="1" t="str">
        <f t="shared" ref="W20:Y20" si="9">V20</f>
        <v>GCH8729</v>
      </c>
      <c r="X20" s="1" t="str">
        <f t="shared" si="9"/>
        <v>GCH8729</v>
      </c>
      <c r="Y20" s="1" t="str">
        <f t="shared" si="9"/>
        <v>GCH8729</v>
      </c>
      <c r="Z20" s="1"/>
      <c r="AA20" s="1"/>
      <c r="AB20" s="1"/>
      <c r="AC20" s="1"/>
      <c r="AD20" s="1"/>
      <c r="AE20" s="1" t="s">
        <v>43</v>
      </c>
      <c r="AF20" s="1">
        <v>3</v>
      </c>
    </row>
    <row r="21" spans="1:32" ht="18" thickTop="1" thickBot="1" x14ac:dyDescent="0.25">
      <c r="A21" s="1" t="s">
        <v>51</v>
      </c>
      <c r="B21" s="1">
        <f>VLOOKUP(C21,$AE$10:$AF$108,2,0)</f>
        <v>0</v>
      </c>
      <c r="C21" s="10" t="s">
        <v>18</v>
      </c>
      <c r="D21" s="29"/>
      <c r="E21" s="32" t="str">
        <f>IF(C21="Autre cours","&lt;-- Entrez le sigle du cours de 3 crédits","")</f>
        <v/>
      </c>
      <c r="F21" s="33"/>
      <c r="G21" s="34"/>
      <c r="T21" s="1"/>
      <c r="U21" s="1"/>
      <c r="V21" s="1" t="s">
        <v>20</v>
      </c>
      <c r="W21" s="1" t="str">
        <f t="shared" ref="W21:Y21" si="10">V21</f>
        <v>MEC6214</v>
      </c>
      <c r="X21" s="1" t="str">
        <f t="shared" si="10"/>
        <v>MEC6214</v>
      </c>
      <c r="Y21" s="1" t="str">
        <f t="shared" si="10"/>
        <v>MEC6214</v>
      </c>
      <c r="Z21" s="1"/>
      <c r="AA21" s="1"/>
      <c r="AB21" s="1"/>
      <c r="AC21" s="1"/>
      <c r="AD21" s="1"/>
      <c r="AE21" s="1" t="s">
        <v>4</v>
      </c>
      <c r="AF21" s="1">
        <v>3</v>
      </c>
    </row>
    <row r="22" spans="1:32" ht="17" thickTop="1" x14ac:dyDescent="0.2">
      <c r="B22" s="6">
        <f>SUM(B17:B21)</f>
        <v>3</v>
      </c>
      <c r="C22" s="7" t="s">
        <v>50</v>
      </c>
      <c r="E22" s="32" t="str">
        <f>IF(C21="Autre cours","(cours de 3 cr. approuvé par dir. d'études)","")</f>
        <v/>
      </c>
      <c r="F22" s="33"/>
      <c r="G22" s="34"/>
      <c r="T22" s="1"/>
      <c r="U22" s="1"/>
      <c r="V22" s="1" t="s">
        <v>21</v>
      </c>
      <c r="W22" s="1" t="str">
        <f t="shared" ref="W22:Y22" si="11">V22</f>
        <v>MEC6216</v>
      </c>
      <c r="X22" s="1" t="str">
        <f t="shared" si="11"/>
        <v>MEC6216</v>
      </c>
      <c r="Y22" s="1" t="str">
        <f t="shared" si="11"/>
        <v>MEC6216</v>
      </c>
      <c r="Z22" s="1"/>
      <c r="AA22" s="1"/>
      <c r="AB22" s="1"/>
      <c r="AC22" s="1"/>
      <c r="AD22" s="5"/>
      <c r="AE22" s="1" t="s">
        <v>9</v>
      </c>
      <c r="AF22" s="1">
        <v>3</v>
      </c>
    </row>
    <row r="23" spans="1:32" x14ac:dyDescent="0.2">
      <c r="T23" s="1"/>
      <c r="U23" s="1"/>
      <c r="V23" s="1" t="s">
        <v>22</v>
      </c>
      <c r="W23" s="1" t="str">
        <f t="shared" ref="W23:Y23" si="12">V23</f>
        <v>MEC6618</v>
      </c>
      <c r="X23" s="1" t="str">
        <f t="shared" si="12"/>
        <v>MEC6618</v>
      </c>
      <c r="Y23" s="1" t="str">
        <f t="shared" si="12"/>
        <v>MEC6618</v>
      </c>
      <c r="Z23" s="1"/>
      <c r="AA23" s="1"/>
      <c r="AB23" s="1"/>
      <c r="AC23" s="1"/>
      <c r="AD23" s="1"/>
      <c r="AE23" s="1" t="s">
        <v>58</v>
      </c>
      <c r="AF23" s="1">
        <v>3</v>
      </c>
    </row>
    <row r="24" spans="1:32" x14ac:dyDescent="0.2">
      <c r="A24" s="1" t="s">
        <v>52</v>
      </c>
      <c r="B24" s="8">
        <f>B15+B22</f>
        <v>9</v>
      </c>
      <c r="C24" s="7" t="s">
        <v>95</v>
      </c>
      <c r="T24" s="1"/>
      <c r="U24" s="1"/>
      <c r="V24" s="1" t="s">
        <v>30</v>
      </c>
      <c r="W24" s="1" t="str">
        <f t="shared" ref="W24:Y24" si="13">V24</f>
        <v>MEC8252</v>
      </c>
      <c r="X24" s="1" t="str">
        <f t="shared" si="13"/>
        <v>MEC8252</v>
      </c>
      <c r="Y24" s="1" t="str">
        <f t="shared" si="13"/>
        <v>MEC8252</v>
      </c>
      <c r="Z24" s="1"/>
      <c r="AA24" s="1"/>
      <c r="AB24" s="1"/>
      <c r="AC24" s="1"/>
      <c r="AD24" s="5"/>
      <c r="AE24" s="1" t="s">
        <v>66</v>
      </c>
      <c r="AF24" s="1">
        <v>3</v>
      </c>
    </row>
    <row r="25" spans="1:32" x14ac:dyDescent="0.2">
      <c r="T25" s="1"/>
      <c r="U25" s="1"/>
      <c r="V25" s="1" t="s">
        <v>23</v>
      </c>
      <c r="W25" s="1" t="str">
        <f t="shared" ref="W25:Y26" si="14">V25</f>
        <v>MET8106</v>
      </c>
      <c r="X25" s="1" t="str">
        <f t="shared" si="14"/>
        <v>MET8106</v>
      </c>
      <c r="Y25" s="1" t="str">
        <f t="shared" si="14"/>
        <v>MET8106</v>
      </c>
      <c r="Z25" s="1"/>
      <c r="AA25" s="1"/>
      <c r="AB25" s="1"/>
      <c r="AC25" s="1"/>
      <c r="AD25" s="5"/>
      <c r="AE25" s="1" t="s">
        <v>67</v>
      </c>
      <c r="AF25" s="1">
        <v>3</v>
      </c>
    </row>
    <row r="26" spans="1:32" ht="19" x14ac:dyDescent="0.25">
      <c r="A26" s="18" t="s">
        <v>83</v>
      </c>
      <c r="B26" s="18"/>
      <c r="C26" s="18"/>
      <c r="D26" s="18"/>
      <c r="E26" s="18"/>
      <c r="F26" s="18"/>
      <c r="G26" s="18"/>
      <c r="T26" s="1"/>
      <c r="U26" s="1"/>
      <c r="V26" s="1" t="s">
        <v>24</v>
      </c>
      <c r="W26" s="1" t="str">
        <f t="shared" si="14"/>
        <v>MET8220A</v>
      </c>
      <c r="X26" s="1" t="str">
        <f t="shared" si="14"/>
        <v>MET8220A</v>
      </c>
      <c r="Y26" s="1" t="str">
        <f t="shared" si="14"/>
        <v>MET8220A</v>
      </c>
      <c r="Z26" s="1"/>
      <c r="AA26" s="1"/>
      <c r="AB26" s="1"/>
      <c r="AC26" s="1"/>
      <c r="AD26" s="5"/>
      <c r="AE26" s="1" t="s">
        <v>68</v>
      </c>
      <c r="AF26" s="1">
        <v>3</v>
      </c>
    </row>
    <row r="27" spans="1:32" x14ac:dyDescent="0.2">
      <c r="T27" s="1"/>
      <c r="U27" s="1"/>
      <c r="V27" s="1"/>
      <c r="W27" s="1"/>
      <c r="X27" s="1"/>
      <c r="Y27" s="1" t="s">
        <v>90</v>
      </c>
      <c r="Z27" s="1"/>
      <c r="AA27" s="1"/>
      <c r="AB27" s="1"/>
      <c r="AC27" s="1"/>
      <c r="AD27" s="5"/>
      <c r="AE27" s="1" t="s">
        <v>77</v>
      </c>
      <c r="AF27" s="1">
        <v>3</v>
      </c>
    </row>
    <row r="28" spans="1:32" ht="17" x14ac:dyDescent="0.2">
      <c r="B28" s="30" t="s">
        <v>88</v>
      </c>
      <c r="C28" s="28"/>
      <c r="D28" s="28"/>
      <c r="E28" s="35" t="s">
        <v>89</v>
      </c>
      <c r="F28" s="36"/>
      <c r="G28" s="20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 t="s">
        <v>31</v>
      </c>
      <c r="AF28" s="1">
        <v>3</v>
      </c>
    </row>
    <row r="29" spans="1:32" ht="17" x14ac:dyDescent="0.2">
      <c r="B29" s="27" t="s">
        <v>84</v>
      </c>
      <c r="C29" s="28"/>
      <c r="D29" s="28"/>
      <c r="E29" s="28"/>
      <c r="F29" s="21"/>
      <c r="G29" s="20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 t="s">
        <v>32</v>
      </c>
      <c r="AF29" s="1">
        <v>3</v>
      </c>
    </row>
    <row r="30" spans="1:32" ht="17" x14ac:dyDescent="0.2">
      <c r="B30" s="27" t="s">
        <v>87</v>
      </c>
      <c r="C30" s="28"/>
      <c r="D30" s="28"/>
      <c r="E30" s="35" t="s">
        <v>85</v>
      </c>
      <c r="F30" s="36"/>
      <c r="G30" s="20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 t="s">
        <v>33</v>
      </c>
      <c r="AF30" s="1">
        <v>3</v>
      </c>
    </row>
    <row r="31" spans="1:32" ht="17" x14ac:dyDescent="0.2">
      <c r="B31" s="9"/>
      <c r="C31" s="28"/>
      <c r="D31" s="28"/>
      <c r="E31" s="28"/>
      <c r="F31" s="21"/>
      <c r="G31" s="20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 t="s">
        <v>78</v>
      </c>
      <c r="AF31" s="1">
        <v>3</v>
      </c>
    </row>
    <row r="32" spans="1:32" ht="17" x14ac:dyDescent="0.2">
      <c r="B32" s="27" t="s">
        <v>86</v>
      </c>
      <c r="C32" s="9"/>
      <c r="D32" s="9"/>
      <c r="E32" s="9"/>
      <c r="T32" s="1"/>
      <c r="U32" s="1"/>
      <c r="V32" s="1"/>
      <c r="W32" s="1"/>
      <c r="Z32" s="1"/>
      <c r="AA32" s="1"/>
      <c r="AB32" s="1"/>
      <c r="AC32" s="1"/>
      <c r="AD32" s="1"/>
      <c r="AE32" s="1" t="s">
        <v>79</v>
      </c>
      <c r="AF32" s="1">
        <v>3</v>
      </c>
    </row>
    <row r="33" spans="2:32" ht="17" x14ac:dyDescent="0.2">
      <c r="B33" s="30"/>
      <c r="C33" s="28"/>
      <c r="D33" s="28"/>
      <c r="E33" s="35"/>
      <c r="F33" s="36"/>
      <c r="G33" s="20"/>
      <c r="T33" s="1"/>
      <c r="U33" s="1"/>
      <c r="V33" s="1"/>
      <c r="W33" s="1"/>
      <c r="Z33" s="1"/>
      <c r="AA33" s="1"/>
      <c r="AB33" s="1"/>
      <c r="AC33" s="1"/>
      <c r="AD33" s="1"/>
      <c r="AE33" s="1" t="s">
        <v>10</v>
      </c>
      <c r="AF33" s="1">
        <v>3</v>
      </c>
    </row>
    <row r="34" spans="2:32" ht="17" x14ac:dyDescent="0.2">
      <c r="B34" s="27"/>
      <c r="C34" s="28"/>
      <c r="D34" s="28"/>
      <c r="E34" s="28"/>
      <c r="F34" s="21"/>
      <c r="G34" s="20"/>
      <c r="T34" s="1"/>
      <c r="U34" s="1"/>
      <c r="V34" s="1"/>
      <c r="W34" s="1"/>
      <c r="Z34" s="1"/>
      <c r="AA34" s="1"/>
      <c r="AB34" s="1"/>
      <c r="AC34" s="1"/>
      <c r="AD34" s="1"/>
      <c r="AE34" s="1" t="s">
        <v>36</v>
      </c>
      <c r="AF34" s="1">
        <v>6</v>
      </c>
    </row>
    <row r="35" spans="2:32" ht="17" x14ac:dyDescent="0.2">
      <c r="B35" s="27"/>
      <c r="C35" s="28"/>
      <c r="D35" s="28"/>
      <c r="E35" s="35"/>
      <c r="F35" s="36"/>
      <c r="G35" s="20"/>
      <c r="T35" s="1"/>
      <c r="U35" s="1"/>
      <c r="V35" s="1"/>
      <c r="W35" s="1"/>
      <c r="Z35" s="1"/>
      <c r="AA35" s="1"/>
      <c r="AB35" s="1"/>
      <c r="AC35" s="1"/>
      <c r="AD35" s="1"/>
      <c r="AE35" s="1" t="s">
        <v>37</v>
      </c>
      <c r="AF35" s="1">
        <v>9</v>
      </c>
    </row>
    <row r="36" spans="2:32" ht="17" x14ac:dyDescent="0.2">
      <c r="B36" s="9"/>
      <c r="C36" s="28"/>
      <c r="D36" s="28"/>
      <c r="E36" s="28"/>
      <c r="F36" s="21"/>
      <c r="G36" s="20"/>
      <c r="T36" s="1"/>
      <c r="U36" s="1"/>
      <c r="V36" s="1"/>
      <c r="W36" s="1"/>
      <c r="Z36" s="1"/>
      <c r="AA36" s="1"/>
      <c r="AB36" s="1"/>
      <c r="AC36" s="1"/>
      <c r="AD36" s="1"/>
      <c r="AE36" s="1" t="s">
        <v>38</v>
      </c>
      <c r="AF36" s="1">
        <v>12</v>
      </c>
    </row>
    <row r="37" spans="2:32" ht="17" x14ac:dyDescent="0.2">
      <c r="B37" s="27"/>
      <c r="C37" s="9"/>
      <c r="D37" s="9"/>
      <c r="E37" s="9"/>
      <c r="T37" s="1"/>
      <c r="U37" s="1"/>
      <c r="V37" s="1"/>
      <c r="W37" s="1"/>
      <c r="Z37" s="1"/>
      <c r="AA37" s="1"/>
      <c r="AB37" s="1"/>
      <c r="AC37" s="1"/>
      <c r="AD37" s="1"/>
      <c r="AE37" s="1" t="s">
        <v>39</v>
      </c>
      <c r="AF37" s="1">
        <v>15</v>
      </c>
    </row>
    <row r="38" spans="2:32" x14ac:dyDescent="0.2">
      <c r="T38" s="1"/>
      <c r="U38" s="1"/>
      <c r="V38" s="1"/>
      <c r="W38" s="1"/>
      <c r="Z38" s="1"/>
      <c r="AA38" s="1"/>
      <c r="AB38" s="1"/>
      <c r="AC38" s="1"/>
      <c r="AD38" s="1"/>
      <c r="AE38" s="1" t="s">
        <v>40</v>
      </c>
      <c r="AF38" s="1">
        <v>3</v>
      </c>
    </row>
    <row r="39" spans="2:32" x14ac:dyDescent="0.2">
      <c r="T39" s="1"/>
      <c r="U39" s="1"/>
      <c r="V39" s="1"/>
      <c r="W39" s="1"/>
      <c r="Z39" s="1"/>
      <c r="AA39" s="1"/>
      <c r="AB39" s="1"/>
      <c r="AC39" s="1"/>
      <c r="AD39" s="1"/>
      <c r="AE39" s="1" t="s">
        <v>41</v>
      </c>
      <c r="AF39" s="1">
        <v>12</v>
      </c>
    </row>
    <row r="40" spans="2:32" x14ac:dyDescent="0.2">
      <c r="T40" s="1"/>
      <c r="U40" s="1"/>
      <c r="V40" s="1"/>
      <c r="W40" s="1"/>
      <c r="Z40" s="1"/>
      <c r="AA40" s="1"/>
      <c r="AB40" s="1"/>
      <c r="AC40" s="1"/>
      <c r="AD40" s="1"/>
      <c r="AE40" s="1" t="s">
        <v>42</v>
      </c>
      <c r="AF40" s="1">
        <v>12</v>
      </c>
    </row>
    <row r="41" spans="2:32" x14ac:dyDescent="0.2">
      <c r="T41" s="1"/>
      <c r="U41" s="1"/>
      <c r="V41" s="1"/>
      <c r="W41" s="1"/>
      <c r="Z41" s="1"/>
      <c r="AA41" s="1"/>
      <c r="AB41" s="1"/>
      <c r="AC41" s="1"/>
      <c r="AD41" s="1"/>
      <c r="AE41" s="1" t="s">
        <v>11</v>
      </c>
      <c r="AF41" s="1">
        <v>3</v>
      </c>
    </row>
    <row r="42" spans="2:32" x14ac:dyDescent="0.2">
      <c r="T42" s="1"/>
      <c r="U42" s="1"/>
      <c r="V42" s="1"/>
      <c r="W42" s="1"/>
      <c r="Z42" s="1"/>
      <c r="AA42" s="1"/>
      <c r="AB42" s="1"/>
      <c r="AC42" s="1"/>
      <c r="AD42" s="1"/>
      <c r="AE42" s="1" t="s">
        <v>2</v>
      </c>
      <c r="AF42" s="1">
        <v>3</v>
      </c>
    </row>
    <row r="43" spans="2:32" x14ac:dyDescent="0.2">
      <c r="T43" s="1"/>
      <c r="U43" s="1"/>
      <c r="V43" s="1"/>
      <c r="W43" s="1"/>
      <c r="Z43" s="1"/>
      <c r="AA43" s="1"/>
      <c r="AB43" s="1"/>
      <c r="AC43" s="1"/>
      <c r="AD43" s="1"/>
      <c r="AE43" s="1" t="s">
        <v>0</v>
      </c>
      <c r="AF43" s="1">
        <v>3</v>
      </c>
    </row>
    <row r="44" spans="2:32" x14ac:dyDescent="0.2">
      <c r="T44" s="1"/>
      <c r="U44" s="1"/>
      <c r="V44" s="1"/>
      <c r="W44" s="1"/>
      <c r="Z44" s="1"/>
      <c r="AA44" s="1"/>
      <c r="AB44" s="1"/>
      <c r="AC44" s="1"/>
      <c r="AD44" s="1"/>
      <c r="AE44" s="1" t="s">
        <v>1</v>
      </c>
      <c r="AF44" s="1">
        <v>3</v>
      </c>
    </row>
    <row r="45" spans="2:32" x14ac:dyDescent="0.2">
      <c r="T45" s="1"/>
      <c r="U45" s="1"/>
      <c r="V45" s="1"/>
      <c r="W45" s="1"/>
      <c r="Z45" s="1"/>
      <c r="AA45" s="1"/>
      <c r="AB45" s="1"/>
      <c r="AC45" s="1"/>
      <c r="AD45" s="1"/>
      <c r="AE45" s="1" t="s">
        <v>65</v>
      </c>
      <c r="AF45" s="1">
        <v>3</v>
      </c>
    </row>
    <row r="46" spans="2:32" x14ac:dyDescent="0.2">
      <c r="T46" s="1"/>
      <c r="U46" s="1"/>
      <c r="V46" s="1"/>
      <c r="W46" s="1"/>
      <c r="Z46" s="1"/>
      <c r="AA46" s="1"/>
      <c r="AB46" s="1"/>
      <c r="AC46" s="1"/>
      <c r="AD46" s="1"/>
      <c r="AE46" s="1" t="s">
        <v>17</v>
      </c>
      <c r="AF46" s="1">
        <v>3</v>
      </c>
    </row>
    <row r="47" spans="2:32" x14ac:dyDescent="0.2">
      <c r="T47" s="1"/>
      <c r="U47" s="1"/>
      <c r="V47" s="1"/>
      <c r="W47" s="1"/>
      <c r="Z47" s="1"/>
      <c r="AA47" s="1"/>
      <c r="AB47" s="1"/>
      <c r="AC47" s="1"/>
      <c r="AD47" s="1"/>
      <c r="AE47" s="1" t="s">
        <v>34</v>
      </c>
      <c r="AF47" s="1">
        <v>3</v>
      </c>
    </row>
    <row r="48" spans="2:32" x14ac:dyDescent="0.2">
      <c r="T48" s="1"/>
      <c r="U48" s="1"/>
      <c r="V48" s="1"/>
      <c r="W48" s="1"/>
      <c r="Z48" s="1"/>
      <c r="AA48" s="1"/>
      <c r="AB48" s="1"/>
      <c r="AC48" s="1"/>
      <c r="AD48" s="1"/>
      <c r="AE48" s="1" t="s">
        <v>13</v>
      </c>
      <c r="AF48" s="1">
        <v>3</v>
      </c>
    </row>
    <row r="49" spans="20:32" x14ac:dyDescent="0.2">
      <c r="T49" s="1"/>
      <c r="U49" s="1"/>
      <c r="V49" s="1"/>
      <c r="W49" s="1"/>
      <c r="Z49" s="1"/>
      <c r="AA49" s="1"/>
      <c r="AB49" s="1"/>
      <c r="AC49" s="1"/>
      <c r="AD49" s="1"/>
      <c r="AE49" s="1" t="s">
        <v>12</v>
      </c>
      <c r="AF49" s="1">
        <v>3</v>
      </c>
    </row>
    <row r="50" spans="20:32" x14ac:dyDescent="0.2">
      <c r="T50" s="1"/>
      <c r="U50" s="1"/>
      <c r="V50" s="1"/>
      <c r="W50" s="1"/>
      <c r="Z50" s="1"/>
      <c r="AA50" s="1"/>
      <c r="AB50" s="1"/>
      <c r="AC50" s="1"/>
      <c r="AD50" s="1"/>
      <c r="AE50" s="1" t="s">
        <v>25</v>
      </c>
      <c r="AF50" s="1">
        <v>3</v>
      </c>
    </row>
    <row r="51" spans="20:32" x14ac:dyDescent="0.2">
      <c r="T51" s="1"/>
      <c r="U51" s="1"/>
      <c r="V51" s="1"/>
      <c r="W51" s="1"/>
      <c r="Z51" s="1"/>
      <c r="AA51" s="1"/>
      <c r="AB51" s="1"/>
      <c r="AC51" s="1"/>
      <c r="AD51" s="1"/>
      <c r="AE51" s="1" t="s">
        <v>26</v>
      </c>
      <c r="AF51" s="1">
        <v>3</v>
      </c>
    </row>
    <row r="52" spans="20:32" x14ac:dyDescent="0.2">
      <c r="T52" s="1"/>
      <c r="U52" s="1"/>
      <c r="V52" s="1"/>
      <c r="W52" s="1"/>
      <c r="Z52" s="1"/>
      <c r="AA52" s="1"/>
      <c r="AB52" s="1"/>
      <c r="AC52" s="1"/>
      <c r="AD52" s="1"/>
      <c r="AE52" s="1" t="s">
        <v>27</v>
      </c>
      <c r="AF52" s="1">
        <v>3</v>
      </c>
    </row>
    <row r="53" spans="20:32" x14ac:dyDescent="0.2">
      <c r="T53" s="1"/>
      <c r="U53" s="1"/>
      <c r="V53" s="1"/>
      <c r="W53" s="1"/>
      <c r="Z53" s="1"/>
      <c r="AA53" s="1"/>
      <c r="AB53" s="1"/>
      <c r="AC53" s="1"/>
      <c r="AD53" s="1"/>
      <c r="AE53" s="1" t="s">
        <v>28</v>
      </c>
      <c r="AF53" s="1">
        <v>3</v>
      </c>
    </row>
    <row r="54" spans="20:32" x14ac:dyDescent="0.2">
      <c r="T54" s="1"/>
      <c r="U54" s="1"/>
      <c r="V54" s="1"/>
      <c r="W54" s="1"/>
      <c r="Z54" s="1"/>
      <c r="AA54" s="1"/>
      <c r="AB54" s="1"/>
      <c r="AC54" s="1"/>
      <c r="AD54" s="1"/>
      <c r="AE54" s="1" t="s">
        <v>29</v>
      </c>
      <c r="AF54" s="1">
        <v>3</v>
      </c>
    </row>
    <row r="55" spans="20:32" x14ac:dyDescent="0.2">
      <c r="T55" s="1"/>
      <c r="U55" s="1"/>
      <c r="V55" s="1"/>
      <c r="W55" s="1"/>
      <c r="Z55" s="1"/>
      <c r="AA55" s="1"/>
      <c r="AB55" s="1"/>
      <c r="AC55" s="1"/>
      <c r="AD55" s="1"/>
      <c r="AE55" s="1" t="s">
        <v>16</v>
      </c>
      <c r="AF55" s="1">
        <v>3</v>
      </c>
    </row>
    <row r="56" spans="20:32" x14ac:dyDescent="0.2">
      <c r="T56" s="1"/>
      <c r="U56" s="1"/>
      <c r="V56" s="1"/>
      <c r="W56" s="1"/>
      <c r="Z56" s="1"/>
      <c r="AA56" s="1"/>
      <c r="AB56" s="1"/>
      <c r="AC56" s="1"/>
      <c r="AD56" s="1"/>
      <c r="AE56" s="1" t="s">
        <v>14</v>
      </c>
      <c r="AF56" s="1">
        <v>3</v>
      </c>
    </row>
    <row r="57" spans="20:32" x14ac:dyDescent="0.2">
      <c r="T57" s="1"/>
      <c r="U57" s="1"/>
      <c r="V57" s="1"/>
      <c r="W57" s="1"/>
      <c r="Z57" s="1"/>
      <c r="AA57" s="1"/>
      <c r="AB57" s="1"/>
      <c r="AC57" s="1"/>
      <c r="AD57" s="1"/>
      <c r="AE57" s="1" t="s">
        <v>15</v>
      </c>
      <c r="AF57" s="1">
        <v>3</v>
      </c>
    </row>
    <row r="58" spans="20:32" x14ac:dyDescent="0.2">
      <c r="T58" s="1"/>
      <c r="U58" s="1"/>
      <c r="V58" s="1"/>
      <c r="W58" s="1"/>
      <c r="Z58" s="1"/>
      <c r="AA58" s="1"/>
      <c r="AB58" s="1"/>
      <c r="AC58" s="1"/>
      <c r="AD58" s="1"/>
      <c r="AE58" s="12" t="s">
        <v>74</v>
      </c>
      <c r="AF58" s="13">
        <v>3</v>
      </c>
    </row>
    <row r="59" spans="20:32" x14ac:dyDescent="0.2">
      <c r="T59" s="1"/>
      <c r="U59" s="1"/>
      <c r="V59" s="1"/>
      <c r="W59" s="1"/>
      <c r="Z59" s="1"/>
      <c r="AA59" s="1"/>
      <c r="AB59" s="1"/>
      <c r="AC59" s="1"/>
      <c r="AD59" s="1"/>
      <c r="AE59" s="1" t="s">
        <v>75</v>
      </c>
      <c r="AF59" s="1">
        <v>3</v>
      </c>
    </row>
    <row r="60" spans="20:32" x14ac:dyDescent="0.2">
      <c r="T60" s="1"/>
      <c r="U60" s="1"/>
      <c r="V60" s="1"/>
      <c r="W60" s="1"/>
      <c r="Z60" s="1"/>
      <c r="AA60" s="1"/>
      <c r="AB60" s="1"/>
      <c r="AC60" s="1"/>
      <c r="AD60" s="1"/>
      <c r="AE60" s="1" t="s">
        <v>76</v>
      </c>
      <c r="AF60" s="1">
        <v>3</v>
      </c>
    </row>
    <row r="61" spans="20:32" x14ac:dyDescent="0.2">
      <c r="T61" s="1"/>
      <c r="U61" s="1"/>
      <c r="V61" s="1"/>
      <c r="W61" s="1"/>
      <c r="Z61" s="1"/>
      <c r="AA61" s="1"/>
      <c r="AB61" s="1"/>
      <c r="AC61" s="1"/>
      <c r="AD61" s="1"/>
      <c r="AE61" s="1" t="s">
        <v>20</v>
      </c>
      <c r="AF61" s="1">
        <v>3</v>
      </c>
    </row>
    <row r="62" spans="20:32" x14ac:dyDescent="0.2">
      <c r="T62" s="1"/>
      <c r="U62" s="1"/>
      <c r="V62" s="1"/>
      <c r="W62" s="1"/>
      <c r="Z62" s="1"/>
      <c r="AA62" s="1"/>
      <c r="AB62" s="1"/>
      <c r="AC62" s="1"/>
      <c r="AD62" s="1"/>
      <c r="AE62" s="1" t="s">
        <v>21</v>
      </c>
      <c r="AF62" s="1">
        <v>3</v>
      </c>
    </row>
    <row r="63" spans="20:32" x14ac:dyDescent="0.2">
      <c r="AE63" s="11" t="s">
        <v>60</v>
      </c>
      <c r="AF63" s="11">
        <v>3</v>
      </c>
    </row>
    <row r="64" spans="20:32" x14ac:dyDescent="0.2">
      <c r="AE64" s="1" t="s">
        <v>22</v>
      </c>
      <c r="AF64" s="1">
        <v>3</v>
      </c>
    </row>
    <row r="65" spans="31:32" x14ac:dyDescent="0.2">
      <c r="AE65" s="1" t="s">
        <v>30</v>
      </c>
      <c r="AF65" s="1">
        <v>3</v>
      </c>
    </row>
    <row r="66" spans="31:32" x14ac:dyDescent="0.2">
      <c r="AE66" s="1" t="s">
        <v>59</v>
      </c>
      <c r="AF66" s="1">
        <v>3</v>
      </c>
    </row>
    <row r="67" spans="31:32" x14ac:dyDescent="0.2">
      <c r="AE67" s="14" t="s">
        <v>56</v>
      </c>
      <c r="AF67" s="14">
        <v>3</v>
      </c>
    </row>
    <row r="68" spans="31:32" x14ac:dyDescent="0.2">
      <c r="AE68" s="1" t="s">
        <v>3</v>
      </c>
      <c r="AF68" s="1">
        <v>3</v>
      </c>
    </row>
    <row r="69" spans="31:32" x14ac:dyDescent="0.2">
      <c r="AE69" s="1" t="s">
        <v>23</v>
      </c>
      <c r="AF69" s="1">
        <v>3</v>
      </c>
    </row>
    <row r="70" spans="31:32" x14ac:dyDescent="0.2">
      <c r="AE70" s="1" t="s">
        <v>24</v>
      </c>
      <c r="AF70" s="1">
        <v>3</v>
      </c>
    </row>
    <row r="71" spans="31:32" x14ac:dyDescent="0.2">
      <c r="AE71" s="1" t="s">
        <v>71</v>
      </c>
      <c r="AF71" s="1">
        <v>3</v>
      </c>
    </row>
    <row r="72" spans="31:32" x14ac:dyDescent="0.2">
      <c r="AE72" s="1" t="s">
        <v>72</v>
      </c>
      <c r="AF72" s="1">
        <v>3</v>
      </c>
    </row>
    <row r="73" spans="31:32" x14ac:dyDescent="0.2">
      <c r="AE73" s="1" t="s">
        <v>73</v>
      </c>
      <c r="AF73" s="1">
        <v>3</v>
      </c>
    </row>
    <row r="74" spans="31:32" x14ac:dyDescent="0.2">
      <c r="AE74" s="1" t="s">
        <v>69</v>
      </c>
      <c r="AF74" s="1">
        <v>3</v>
      </c>
    </row>
    <row r="75" spans="31:32" x14ac:dyDescent="0.2">
      <c r="AE75" s="1" t="s">
        <v>70</v>
      </c>
      <c r="AF75" s="1">
        <v>3</v>
      </c>
    </row>
    <row r="76" spans="31:32" x14ac:dyDescent="0.2">
      <c r="AE76" s="14" t="s">
        <v>5</v>
      </c>
      <c r="AF76" s="14">
        <v>3</v>
      </c>
    </row>
    <row r="101" spans="3:5" hidden="1" x14ac:dyDescent="0.2">
      <c r="C101" s="1" t="b">
        <f>$C$19=$C18</f>
        <v>0</v>
      </c>
      <c r="D101" s="1" t="b">
        <f>$C$20=$C18</f>
        <v>0</v>
      </c>
      <c r="E101" s="1" t="b">
        <f>$C$21=$C18</f>
        <v>0</v>
      </c>
    </row>
    <row r="102" spans="3:5" hidden="1" x14ac:dyDescent="0.2">
      <c r="D102" s="1" t="b">
        <f>$C$20=$C19</f>
        <v>0</v>
      </c>
      <c r="E102" s="1" t="b">
        <f>$C$21=$C19</f>
        <v>0</v>
      </c>
    </row>
    <row r="103" spans="3:5" hidden="1" x14ac:dyDescent="0.2">
      <c r="E103" s="1" t="b">
        <f>$C$21=$C20</f>
        <v>0</v>
      </c>
    </row>
    <row r="104" spans="3:5" hidden="1" x14ac:dyDescent="0.2">
      <c r="C104" s="9" t="b">
        <f>OR(C101:C103)</f>
        <v>0</v>
      </c>
      <c r="D104" s="9" t="b">
        <f>OR(D101:D103)</f>
        <v>0</v>
      </c>
      <c r="E104" s="9" t="b">
        <f>OR(E101:E103)</f>
        <v>0</v>
      </c>
    </row>
    <row r="105" spans="3:5" hidden="1" x14ac:dyDescent="0.2"/>
    <row r="106" spans="3:5" hidden="1" x14ac:dyDescent="0.2"/>
    <row r="107" spans="3:5" hidden="1" x14ac:dyDescent="0.2"/>
    <row r="108" spans="3:5" hidden="1" x14ac:dyDescent="0.2">
      <c r="C108" s="9" t="b">
        <f>C25=C24</f>
        <v>0</v>
      </c>
      <c r="D108" s="9"/>
    </row>
  </sheetData>
  <sheetProtection sheet="1" objects="1" scenarios="1"/>
  <sortState xmlns:xlrd2="http://schemas.microsoft.com/office/spreadsheetml/2017/richdata2" ref="AE10:AF54">
    <sortCondition ref="AE10:AE54"/>
  </sortState>
  <mergeCells count="5">
    <mergeCell ref="E33:F33"/>
    <mergeCell ref="E35:F35"/>
    <mergeCell ref="A5:G5"/>
    <mergeCell ref="E28:F28"/>
    <mergeCell ref="E30:F30"/>
  </mergeCells>
  <conditionalFormatting sqref="C12">
    <cfRule type="containsText" dxfId="103" priority="58" operator="containsText" text="Choix">
      <formula>NOT(ISERROR(SEARCH("Choix",C12)))</formula>
    </cfRule>
  </conditionalFormatting>
  <conditionalFormatting sqref="C13:C14">
    <cfRule type="containsText" dxfId="102" priority="57" operator="containsText" text="Choix">
      <formula>NOT(ISERROR(SEARCH("Choix",C13)))</formula>
    </cfRule>
  </conditionalFormatting>
  <conditionalFormatting sqref="C18:C21">
    <cfRule type="containsText" dxfId="101" priority="56" operator="containsText" text="Choix">
      <formula>NOT(ISERROR(SEARCH("Choix",C18)))</formula>
    </cfRule>
  </conditionalFormatting>
  <conditionalFormatting sqref="B22">
    <cfRule type="expression" dxfId="100" priority="37">
      <formula>$B$22&lt;&gt;15</formula>
    </cfRule>
  </conditionalFormatting>
  <conditionalFormatting sqref="B15">
    <cfRule type="expression" dxfId="99" priority="36">
      <formula>$B$15&lt;&gt;15</formula>
    </cfRule>
  </conditionalFormatting>
  <conditionalFormatting sqref="D19">
    <cfRule type="expression" dxfId="98" priority="10">
      <formula>SEARCH(C19,"Autre")</formula>
    </cfRule>
  </conditionalFormatting>
  <conditionalFormatting sqref="E17:E18">
    <cfRule type="expression" dxfId="97" priority="18">
      <formula>SEARCH(C17,"Autre")</formula>
    </cfRule>
  </conditionalFormatting>
  <conditionalFormatting sqref="E10:E11">
    <cfRule type="expression" dxfId="96" priority="19">
      <formula>SEARCH(C10,"Autre")</formula>
    </cfRule>
  </conditionalFormatting>
  <conditionalFormatting sqref="D12:D13">
    <cfRule type="expression" dxfId="95" priority="12">
      <formula>SEARCH(C12,"Autre")</formula>
    </cfRule>
  </conditionalFormatting>
  <conditionalFormatting sqref="D20">
    <cfRule type="expression" dxfId="94" priority="9">
      <formula>SEARCH(C19,"Autre")</formula>
    </cfRule>
  </conditionalFormatting>
  <conditionalFormatting sqref="C19">
    <cfRule type="expression" dxfId="93" priority="14">
      <formula>$C$104=TRUE</formula>
    </cfRule>
  </conditionalFormatting>
  <conditionalFormatting sqref="C20">
    <cfRule type="expression" dxfId="92" priority="16">
      <formula>$D$104=TRUE</formula>
    </cfRule>
  </conditionalFormatting>
  <conditionalFormatting sqref="C21">
    <cfRule type="expression" dxfId="91" priority="17">
      <formula>$E$104=TRUE</formula>
    </cfRule>
  </conditionalFormatting>
  <conditionalFormatting sqref="D19">
    <cfRule type="expression" dxfId="90" priority="100">
      <formula>$C$101=TRUE</formula>
    </cfRule>
  </conditionalFormatting>
  <conditionalFormatting sqref="D20">
    <cfRule type="expression" dxfId="89" priority="102">
      <formula>$D$101=TRUE</formula>
    </cfRule>
  </conditionalFormatting>
  <conditionalFormatting sqref="D14">
    <cfRule type="expression" dxfId="88" priority="7">
      <formula>SEARCH(C14,"Autre cours")</formula>
    </cfRule>
  </conditionalFormatting>
  <conditionalFormatting sqref="D21">
    <cfRule type="expression" dxfId="87" priority="6">
      <formula>SEARCH(C21,"Autre cours")</formula>
    </cfRule>
  </conditionalFormatting>
  <conditionalFormatting sqref="B24">
    <cfRule type="expression" dxfId="86" priority="1">
      <formula>$B$24&lt;&gt;30</formula>
    </cfRule>
  </conditionalFormatting>
  <dataValidations count="7">
    <dataValidation type="list" allowBlank="1" showInputMessage="1" showErrorMessage="1" sqref="C12" xr:uid="{A1B13BDE-54C9-0742-BB6D-56E12B961EEE}">
      <formula1>$R$9:$R$11</formula1>
    </dataValidation>
    <dataValidation type="list" allowBlank="1" showInputMessage="1" showErrorMessage="1" sqref="C13" xr:uid="{FE0757DA-8F58-4D4C-BC67-6E81C9F3459A}">
      <formula1>$S$9:$S$11</formula1>
    </dataValidation>
    <dataValidation type="list" allowBlank="1" showInputMessage="1" showErrorMessage="1" sqref="C14" xr:uid="{67E7F3D9-EACC-1749-B0E4-6F712EC1639F}">
      <formula1>$T$9:$T$18</formula1>
    </dataValidation>
    <dataValidation type="list" allowBlank="1" showInputMessage="1" showErrorMessage="1" sqref="C18" xr:uid="{65A2FD8D-994F-194A-B35A-98A400D38740}">
      <formula1>$V$9:$V$26</formula1>
    </dataValidation>
    <dataValidation type="list" allowBlank="1" showInputMessage="1" showErrorMessage="1" sqref="C19" xr:uid="{1FEE0BFA-D272-2845-95FC-67C1D75E7AD0}">
      <formula1>$W$9:$W$26</formula1>
    </dataValidation>
    <dataValidation type="list" allowBlank="1" showInputMessage="1" showErrorMessage="1" sqref="C20" xr:uid="{999B644E-1DD7-6742-8BE7-B8DD439DEA25}">
      <formula1>$X$9:$X$26</formula1>
    </dataValidation>
    <dataValidation type="list" allowBlank="1" showInputMessage="1" showErrorMessage="1" sqref="C21" xr:uid="{9F0242B1-6F9C-F740-B577-030EFFA9238E}">
      <formula1>$Y$9:$Y$27</formula1>
    </dataValidation>
  </dataValidations>
  <hyperlinks>
    <hyperlink ref="A5" r:id="rId1" xr:uid="{06193D01-ED34-9D4B-B0E8-66D95217D91D}"/>
    <hyperlink ref="E30" r:id="rId2" xr:uid="{D1D4CE17-2F13-DB44-A634-4700BC6EDE8F}"/>
    <hyperlink ref="E28" r:id="rId3" xr:uid="{140DD2AF-8666-FC4C-9D18-6917FD20F68C}"/>
  </hyperlinks>
  <pageMargins left="0.7" right="0.7" top="0.75" bottom="0.75" header="0.3" footer="0.3"/>
  <tableParts count="11"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A71A8-0260-AA4C-8D05-73D11B936E44}">
  <dimension ref="A1:AF108"/>
  <sheetViews>
    <sheetView tabSelected="1" zoomScale="125" zoomScaleNormal="125" workbookViewId="0">
      <selection activeCell="C12" sqref="C12"/>
    </sheetView>
  </sheetViews>
  <sheetFormatPr baseColWidth="10" defaultRowHeight="16" x14ac:dyDescent="0.2"/>
  <cols>
    <col min="1" max="1" width="11.6640625" style="1" customWidth="1"/>
    <col min="2" max="2" width="9.33203125" style="1" customWidth="1"/>
    <col min="3" max="3" width="14" style="1" customWidth="1"/>
    <col min="4" max="4" width="15.33203125" style="1" customWidth="1"/>
    <col min="5" max="5" width="15.5" style="1" customWidth="1"/>
    <col min="6" max="6" width="10.83203125" style="2"/>
    <col min="7" max="7" width="10.33203125" style="1" customWidth="1"/>
    <col min="8" max="12" width="10.83203125" style="1"/>
    <col min="13" max="14" width="10.83203125" style="2"/>
    <col min="15" max="15" width="10.83203125" style="1"/>
    <col min="16" max="16" width="13.83203125" style="1" customWidth="1"/>
    <col min="17" max="17" width="13.1640625" style="1" customWidth="1"/>
    <col min="18" max="18" width="13.6640625" style="1" hidden="1" customWidth="1"/>
    <col min="19" max="19" width="10.83203125" style="1" hidden="1" customWidth="1"/>
    <col min="20" max="32" width="10.83203125" style="2" hidden="1" customWidth="1"/>
    <col min="33" max="16384" width="10.83203125" style="2"/>
  </cols>
  <sheetData>
    <row r="1" spans="1:32" ht="21" x14ac:dyDescent="0.25">
      <c r="A1" s="16" t="s">
        <v>80</v>
      </c>
      <c r="B1" s="16"/>
      <c r="C1" s="16"/>
      <c r="D1" s="16"/>
      <c r="E1" s="16"/>
      <c r="F1" s="16"/>
      <c r="G1" s="16"/>
    </row>
    <row r="2" spans="1:32" ht="7" customHeight="1" x14ac:dyDescent="0.2"/>
    <row r="3" spans="1:32" s="24" customFormat="1" ht="17" x14ac:dyDescent="0.2">
      <c r="A3" s="31" t="s">
        <v>94</v>
      </c>
      <c r="B3" s="22"/>
      <c r="C3" s="22"/>
      <c r="D3" s="22"/>
      <c r="E3" s="22"/>
      <c r="F3" s="22"/>
      <c r="G3" s="22"/>
      <c r="H3" s="23"/>
      <c r="I3" s="23"/>
      <c r="J3" s="23"/>
      <c r="K3" s="23"/>
      <c r="L3" s="23"/>
      <c r="O3" s="23"/>
      <c r="P3" s="23"/>
      <c r="Q3" s="23"/>
      <c r="R3" s="23"/>
      <c r="S3" s="23"/>
    </row>
    <row r="4" spans="1:32" s="24" customFormat="1" ht="8" customHeight="1" x14ac:dyDescent="0.2">
      <c r="A4" s="17"/>
      <c r="B4" s="22"/>
      <c r="C4" s="22"/>
      <c r="D4" s="22"/>
      <c r="E4" s="22"/>
      <c r="F4" s="22"/>
      <c r="G4" s="22"/>
      <c r="H4" s="23"/>
      <c r="I4" s="23"/>
      <c r="J4" s="23"/>
      <c r="K4" s="23"/>
      <c r="L4" s="23"/>
      <c r="O4" s="23"/>
      <c r="P4" s="23"/>
      <c r="Q4" s="23"/>
      <c r="R4" s="23"/>
      <c r="S4" s="23"/>
    </row>
    <row r="5" spans="1:32" s="24" customFormat="1" x14ac:dyDescent="0.2">
      <c r="A5" s="38" t="s">
        <v>55</v>
      </c>
      <c r="B5" s="36"/>
      <c r="C5" s="36"/>
      <c r="D5" s="36"/>
      <c r="E5" s="36"/>
      <c r="F5" s="36"/>
      <c r="G5" s="36"/>
      <c r="H5" s="23"/>
      <c r="I5" s="23"/>
      <c r="J5" s="23"/>
      <c r="K5" s="23"/>
      <c r="L5" s="23"/>
      <c r="O5" s="23"/>
      <c r="P5" s="23"/>
      <c r="Q5" s="23"/>
      <c r="R5" s="23"/>
      <c r="S5" s="23"/>
    </row>
    <row r="6" spans="1:32" x14ac:dyDescent="0.2">
      <c r="A6" s="3"/>
    </row>
    <row r="7" spans="1:32" ht="19" x14ac:dyDescent="0.25">
      <c r="A7" s="18" t="s">
        <v>82</v>
      </c>
      <c r="B7" s="26"/>
      <c r="C7" s="26"/>
      <c r="D7" s="26"/>
      <c r="E7" s="19"/>
      <c r="F7" s="26"/>
      <c r="G7" s="15"/>
    </row>
    <row r="9" spans="1:32" x14ac:dyDescent="0.2">
      <c r="A9" s="1" t="s">
        <v>46</v>
      </c>
      <c r="B9" s="1" t="s">
        <v>44</v>
      </c>
      <c r="C9" s="1" t="s">
        <v>47</v>
      </c>
      <c r="R9" s="1" t="s">
        <v>6</v>
      </c>
      <c r="S9" s="1" t="s">
        <v>7</v>
      </c>
      <c r="T9" s="1" t="s">
        <v>8</v>
      </c>
      <c r="U9" s="1"/>
      <c r="V9" s="1" t="s">
        <v>57</v>
      </c>
      <c r="W9" s="1" t="s">
        <v>6</v>
      </c>
      <c r="X9" s="1" t="s">
        <v>7</v>
      </c>
      <c r="Y9" s="1" t="s">
        <v>8</v>
      </c>
      <c r="Z9" s="1"/>
      <c r="AA9" s="1" t="s">
        <v>6</v>
      </c>
      <c r="AB9" s="1" t="s">
        <v>7</v>
      </c>
      <c r="AC9" s="1" t="s">
        <v>8</v>
      </c>
      <c r="AD9" s="1"/>
      <c r="AE9" s="1" t="s">
        <v>49</v>
      </c>
      <c r="AF9" s="1" t="s">
        <v>44</v>
      </c>
    </row>
    <row r="10" spans="1:32" x14ac:dyDescent="0.2">
      <c r="A10" s="1" t="s">
        <v>45</v>
      </c>
      <c r="B10" s="1">
        <f>VLOOKUP(C10,$AE$10:$AF$108,2,0)</f>
        <v>3</v>
      </c>
      <c r="C10" s="4" t="s">
        <v>0</v>
      </c>
      <c r="E10" s="7" t="s">
        <v>81</v>
      </c>
      <c r="R10" s="1" t="s">
        <v>2</v>
      </c>
      <c r="S10" s="1" t="s">
        <v>4</v>
      </c>
      <c r="T10" s="1" t="s">
        <v>9</v>
      </c>
      <c r="U10" s="1"/>
      <c r="V10" s="1" t="s">
        <v>66</v>
      </c>
      <c r="W10" s="1" t="str">
        <f>V10</f>
        <v>ELE6203</v>
      </c>
      <c r="X10" s="1" t="str">
        <f>W10</f>
        <v>ELE6203</v>
      </c>
      <c r="Y10" s="1" t="str">
        <f>X10</f>
        <v>ELE6203</v>
      </c>
      <c r="Z10" s="1"/>
      <c r="AA10" s="1" t="s">
        <v>36</v>
      </c>
      <c r="AB10" s="5" t="s">
        <v>48</v>
      </c>
      <c r="AC10" s="5" t="s">
        <v>48</v>
      </c>
      <c r="AD10" s="1"/>
      <c r="AE10" s="5" t="s">
        <v>48</v>
      </c>
      <c r="AF10" s="1">
        <v>0</v>
      </c>
    </row>
    <row r="11" spans="1:32" ht="17" thickBot="1" x14ac:dyDescent="0.25">
      <c r="A11" s="1" t="s">
        <v>45</v>
      </c>
      <c r="B11" s="1">
        <f>VLOOKUP(C11,$AE$10:$AF$108,2,0)</f>
        <v>3</v>
      </c>
      <c r="C11" s="4" t="s">
        <v>1</v>
      </c>
      <c r="E11" s="7" t="s">
        <v>81</v>
      </c>
      <c r="R11" s="1" t="s">
        <v>3</v>
      </c>
      <c r="S11" s="1" t="s">
        <v>5</v>
      </c>
      <c r="T11" s="1" t="s">
        <v>11</v>
      </c>
      <c r="U11" s="1"/>
      <c r="V11" s="1" t="s">
        <v>67</v>
      </c>
      <c r="W11" s="1" t="str">
        <f t="shared" ref="W11:Y26" si="0">V11</f>
        <v>ELE6210</v>
      </c>
      <c r="X11" s="1" t="str">
        <f t="shared" si="0"/>
        <v>ELE6210</v>
      </c>
      <c r="Y11" s="1" t="str">
        <f t="shared" si="0"/>
        <v>ELE6210</v>
      </c>
      <c r="Z11" s="1"/>
      <c r="AA11" s="1" t="s">
        <v>37</v>
      </c>
      <c r="AB11" s="1" t="s">
        <v>36</v>
      </c>
      <c r="AC11" s="1" t="s">
        <v>43</v>
      </c>
      <c r="AD11" s="1"/>
      <c r="AE11" s="1" t="s">
        <v>90</v>
      </c>
      <c r="AF11" s="1">
        <v>3</v>
      </c>
    </row>
    <row r="12" spans="1:32" ht="18" thickTop="1" thickBot="1" x14ac:dyDescent="0.25">
      <c r="A12" s="1" t="s">
        <v>45</v>
      </c>
      <c r="B12" s="1">
        <f>VLOOKUP(C12,$AE$10:$AF$108,2,0)</f>
        <v>0</v>
      </c>
      <c r="C12" s="10" t="s">
        <v>6</v>
      </c>
      <c r="T12" s="1" t="s">
        <v>17</v>
      </c>
      <c r="U12" s="1"/>
      <c r="V12" s="1" t="s">
        <v>68</v>
      </c>
      <c r="W12" s="1" t="str">
        <f t="shared" si="0"/>
        <v>ELE6215A</v>
      </c>
      <c r="X12" s="1" t="str">
        <f t="shared" si="0"/>
        <v>ELE6215A</v>
      </c>
      <c r="Y12" s="1" t="str">
        <f t="shared" si="0"/>
        <v>ELE6215A</v>
      </c>
      <c r="Z12" s="1"/>
      <c r="AA12" s="1" t="s">
        <v>38</v>
      </c>
      <c r="AB12" s="1" t="s">
        <v>37</v>
      </c>
      <c r="AC12" s="1"/>
      <c r="AD12" s="1"/>
      <c r="AE12" s="5" t="s">
        <v>6</v>
      </c>
      <c r="AF12" s="1">
        <v>0</v>
      </c>
    </row>
    <row r="13" spans="1:32" ht="18" thickTop="1" thickBot="1" x14ac:dyDescent="0.25">
      <c r="A13" s="1" t="s">
        <v>45</v>
      </c>
      <c r="B13" s="1">
        <f>VLOOKUP(C13,$AE$10:$AF$108,2,0)</f>
        <v>0</v>
      </c>
      <c r="C13" s="10" t="s">
        <v>7</v>
      </c>
      <c r="T13" s="1" t="s">
        <v>13</v>
      </c>
      <c r="U13" s="1"/>
      <c r="V13" s="1" t="s">
        <v>77</v>
      </c>
      <c r="W13" s="1" t="str">
        <f t="shared" si="0"/>
        <v>ELE6706A</v>
      </c>
      <c r="X13" s="1" t="str">
        <f t="shared" si="0"/>
        <v>ELE6706A</v>
      </c>
      <c r="Y13" s="1" t="str">
        <f t="shared" si="0"/>
        <v>ELE6706A</v>
      </c>
      <c r="Z13" s="1"/>
      <c r="AA13" s="1" t="s">
        <v>39</v>
      </c>
      <c r="AB13" s="1" t="s">
        <v>38</v>
      </c>
      <c r="AC13" s="1"/>
      <c r="AD13" s="1"/>
      <c r="AE13" s="5" t="s">
        <v>7</v>
      </c>
      <c r="AF13" s="1">
        <v>0</v>
      </c>
    </row>
    <row r="14" spans="1:32" ht="18" thickTop="1" thickBot="1" x14ac:dyDescent="0.25">
      <c r="A14" s="1" t="s">
        <v>45</v>
      </c>
      <c r="B14" s="1">
        <f>VLOOKUP(C14,$AE$10:$AF$108,2,0)</f>
        <v>0</v>
      </c>
      <c r="C14" s="10" t="s">
        <v>8</v>
      </c>
      <c r="D14" s="29"/>
      <c r="E14" s="32" t="str">
        <f>IF(C14="Autre cours","&lt;-- Entrez le sigle du cours de 3 crédits","")</f>
        <v/>
      </c>
      <c r="F14" s="33"/>
      <c r="G14" s="34"/>
      <c r="T14" s="1" t="s">
        <v>14</v>
      </c>
      <c r="U14" s="1"/>
      <c r="V14" s="1" t="s">
        <v>31</v>
      </c>
      <c r="W14" s="1" t="str">
        <f t="shared" si="0"/>
        <v>ELE8411</v>
      </c>
      <c r="X14" s="1" t="str">
        <f t="shared" si="0"/>
        <v>ELE8411</v>
      </c>
      <c r="Y14" s="1" t="str">
        <f t="shared" si="0"/>
        <v>ELE8411</v>
      </c>
      <c r="Z14" s="1"/>
      <c r="AA14" s="1" t="s">
        <v>40</v>
      </c>
      <c r="AB14" s="1" t="s">
        <v>39</v>
      </c>
      <c r="AC14" s="1"/>
      <c r="AD14" s="1"/>
      <c r="AE14" s="5" t="s">
        <v>8</v>
      </c>
      <c r="AF14" s="1">
        <v>0</v>
      </c>
    </row>
    <row r="15" spans="1:32" ht="17" thickTop="1" x14ac:dyDescent="0.2">
      <c r="B15" s="6">
        <f>SUM(B10:B14)</f>
        <v>6</v>
      </c>
      <c r="C15" s="7" t="s">
        <v>50</v>
      </c>
      <c r="E15" s="32" t="str">
        <f>IF(C14="Autre cours","(cours de 3 cr. approuvé par dir. d'études)","")</f>
        <v/>
      </c>
      <c r="F15" s="33"/>
      <c r="G15" s="34"/>
      <c r="T15" s="1" t="s">
        <v>15</v>
      </c>
      <c r="U15" s="1"/>
      <c r="V15" s="1" t="s">
        <v>32</v>
      </c>
      <c r="W15" s="1" t="str">
        <f t="shared" si="0"/>
        <v>ELE8456</v>
      </c>
      <c r="X15" s="1" t="str">
        <f t="shared" si="0"/>
        <v>ELE8456</v>
      </c>
      <c r="Y15" s="1" t="str">
        <f t="shared" si="0"/>
        <v>ELE8456</v>
      </c>
      <c r="Z15" s="1"/>
      <c r="AA15" s="1" t="s">
        <v>41</v>
      </c>
      <c r="AB15" s="1" t="s">
        <v>40</v>
      </c>
      <c r="AC15" s="1"/>
      <c r="AD15" s="1"/>
      <c r="AE15" s="5" t="s">
        <v>18</v>
      </c>
      <c r="AF15" s="1">
        <v>0</v>
      </c>
    </row>
    <row r="16" spans="1:32" x14ac:dyDescent="0.2">
      <c r="T16" s="1" t="s">
        <v>90</v>
      </c>
      <c r="U16" s="1"/>
      <c r="V16" s="1" t="s">
        <v>33</v>
      </c>
      <c r="W16" s="1" t="str">
        <f t="shared" si="0"/>
        <v>ELE8459</v>
      </c>
      <c r="X16" s="1" t="str">
        <f t="shared" si="0"/>
        <v>ELE8459</v>
      </c>
      <c r="Y16" s="1" t="str">
        <f t="shared" si="0"/>
        <v>ELE8459</v>
      </c>
      <c r="Z16" s="1"/>
      <c r="AA16" s="1" t="s">
        <v>42</v>
      </c>
      <c r="AB16" s="1" t="s">
        <v>41</v>
      </c>
      <c r="AC16" s="1"/>
      <c r="AD16" s="1"/>
      <c r="AE16" s="1" t="s">
        <v>63</v>
      </c>
      <c r="AF16" s="1">
        <v>3</v>
      </c>
    </row>
    <row r="17" spans="1:32" x14ac:dyDescent="0.2">
      <c r="A17" s="1" t="s">
        <v>51</v>
      </c>
      <c r="B17" s="1">
        <f>VLOOKUP(C17,$AE$10:$AF$108,2,0)</f>
        <v>3</v>
      </c>
      <c r="C17" s="4" t="s">
        <v>34</v>
      </c>
      <c r="E17" s="7" t="s">
        <v>81</v>
      </c>
      <c r="T17" s="1"/>
      <c r="U17" s="1"/>
      <c r="V17" s="1" t="s">
        <v>78</v>
      </c>
      <c r="W17" s="1" t="str">
        <f t="shared" si="0"/>
        <v>ELE8702</v>
      </c>
      <c r="X17" s="1" t="str">
        <f t="shared" si="0"/>
        <v>ELE8702</v>
      </c>
      <c r="Y17" s="1" t="str">
        <f t="shared" si="0"/>
        <v>ELE8702</v>
      </c>
      <c r="Z17" s="1"/>
      <c r="AA17" s="1"/>
      <c r="AB17" s="1" t="s">
        <v>42</v>
      </c>
      <c r="AC17" s="1"/>
      <c r="AD17" s="1"/>
      <c r="AE17" s="1" t="s">
        <v>62</v>
      </c>
      <c r="AF17" s="1">
        <v>3</v>
      </c>
    </row>
    <row r="18" spans="1:32" ht="17" thickBot="1" x14ac:dyDescent="0.25">
      <c r="A18" s="1" t="s">
        <v>51</v>
      </c>
      <c r="B18" s="1">
        <f>VLOOKUP(C18,$AE$10:$AF$108,2,0)</f>
        <v>3</v>
      </c>
      <c r="C18" s="4" t="s">
        <v>12</v>
      </c>
      <c r="E18" s="7" t="s">
        <v>81</v>
      </c>
      <c r="T18" s="1"/>
      <c r="U18" s="1"/>
      <c r="V18" s="1" t="s">
        <v>79</v>
      </c>
      <c r="W18" s="1" t="str">
        <f t="shared" si="0"/>
        <v>ELE8704</v>
      </c>
      <c r="X18" s="1" t="str">
        <f t="shared" si="0"/>
        <v>ELE8704</v>
      </c>
      <c r="Y18" s="1" t="str">
        <f t="shared" si="0"/>
        <v>ELE8704</v>
      </c>
      <c r="Z18" s="1"/>
      <c r="AA18" s="1"/>
      <c r="AB18" s="1"/>
      <c r="AC18" s="1"/>
      <c r="AD18" s="1"/>
      <c r="AE18" s="1" t="s">
        <v>64</v>
      </c>
      <c r="AF18" s="1">
        <v>3</v>
      </c>
    </row>
    <row r="19" spans="1:32" ht="18" thickTop="1" thickBot="1" x14ac:dyDescent="0.25">
      <c r="A19" s="1" t="s">
        <v>51</v>
      </c>
      <c r="B19" s="1">
        <f>VLOOKUP(C19,$AE$10:$AF$108,2,0)</f>
        <v>0</v>
      </c>
      <c r="C19" s="10" t="s">
        <v>6</v>
      </c>
      <c r="D19" s="1" t="str">
        <f>IF(C$101=TRUE,"Déjà choisi!","")</f>
        <v/>
      </c>
      <c r="T19" s="1"/>
      <c r="U19" s="1"/>
      <c r="V19" s="1" t="s">
        <v>74</v>
      </c>
      <c r="W19" s="1" t="str">
        <f t="shared" si="0"/>
        <v>INF6422</v>
      </c>
      <c r="X19" s="1" t="str">
        <f t="shared" si="0"/>
        <v>INF6422</v>
      </c>
      <c r="Y19" s="1" t="str">
        <f t="shared" si="0"/>
        <v>INF6422</v>
      </c>
      <c r="Z19" s="1"/>
      <c r="AA19" s="1"/>
      <c r="AB19" s="1"/>
      <c r="AC19" s="1"/>
      <c r="AD19" s="1"/>
      <c r="AE19" s="1" t="s">
        <v>19</v>
      </c>
      <c r="AF19" s="1">
        <v>3</v>
      </c>
    </row>
    <row r="20" spans="1:32" ht="18" thickTop="1" thickBot="1" x14ac:dyDescent="0.25">
      <c r="A20" s="1" t="s">
        <v>51</v>
      </c>
      <c r="B20" s="1">
        <f>VLOOKUP(C20,$AE$10:$AF$108,2,0)</f>
        <v>0</v>
      </c>
      <c r="C20" s="10" t="s">
        <v>7</v>
      </c>
      <c r="D20" s="1" t="str">
        <f>IF(D$101=TRUE,"Déjà choisi!","")</f>
        <v/>
      </c>
      <c r="T20" s="1"/>
      <c r="U20" s="1"/>
      <c r="V20" s="1" t="s">
        <v>75</v>
      </c>
      <c r="W20" s="1" t="str">
        <f t="shared" si="0"/>
        <v>INF6600</v>
      </c>
      <c r="X20" s="1" t="str">
        <f t="shared" si="0"/>
        <v>INF6600</v>
      </c>
      <c r="Y20" s="1" t="str">
        <f t="shared" si="0"/>
        <v>INF6600</v>
      </c>
      <c r="Z20" s="1"/>
      <c r="AA20" s="1"/>
      <c r="AB20" s="1"/>
      <c r="AC20" s="1"/>
      <c r="AD20" s="1"/>
      <c r="AE20" s="1" t="s">
        <v>43</v>
      </c>
      <c r="AF20" s="1">
        <v>3</v>
      </c>
    </row>
    <row r="21" spans="1:32" ht="18" thickTop="1" thickBot="1" x14ac:dyDescent="0.25">
      <c r="A21" s="1" t="s">
        <v>51</v>
      </c>
      <c r="B21" s="1">
        <f>VLOOKUP(C21,$AE$10:$AF$108,2,0)</f>
        <v>0</v>
      </c>
      <c r="C21" s="10" t="s">
        <v>8</v>
      </c>
      <c r="D21" s="29"/>
      <c r="E21" s="32" t="str">
        <f>IF(C21="Autre cours","&lt;-- Entrez le sigle du cours de 3 crédits","")</f>
        <v/>
      </c>
      <c r="F21" s="33"/>
      <c r="G21" s="34"/>
      <c r="T21" s="1"/>
      <c r="U21" s="1"/>
      <c r="V21" s="1" t="s">
        <v>76</v>
      </c>
      <c r="W21" s="1" t="str">
        <f t="shared" si="0"/>
        <v>INF8402</v>
      </c>
      <c r="X21" s="1" t="str">
        <f t="shared" si="0"/>
        <v>INF8402</v>
      </c>
      <c r="Y21" s="1" t="str">
        <f t="shared" si="0"/>
        <v>INF8402</v>
      </c>
      <c r="Z21" s="1"/>
      <c r="AA21" s="1"/>
      <c r="AB21" s="1"/>
      <c r="AC21" s="1"/>
      <c r="AD21" s="1"/>
      <c r="AE21" s="1" t="s">
        <v>4</v>
      </c>
      <c r="AF21" s="1">
        <v>3</v>
      </c>
    </row>
    <row r="22" spans="1:32" ht="17" thickTop="1" x14ac:dyDescent="0.2">
      <c r="B22" s="6">
        <f>SUM(B17:B21)</f>
        <v>6</v>
      </c>
      <c r="C22" s="7" t="s">
        <v>50</v>
      </c>
      <c r="E22" s="32" t="str">
        <f>IF(C21="Autre cours","(cours de 3 cr. approuvé par dir. d'études)","")</f>
        <v/>
      </c>
      <c r="F22" s="33"/>
      <c r="G22" s="34"/>
      <c r="T22" s="1"/>
      <c r="U22" s="1"/>
      <c r="V22" s="1" t="s">
        <v>71</v>
      </c>
      <c r="W22" s="1" t="str">
        <f t="shared" si="0"/>
        <v>MTH6306</v>
      </c>
      <c r="X22" s="1" t="str">
        <f t="shared" si="0"/>
        <v>MTH6306</v>
      </c>
      <c r="Y22" s="1" t="str">
        <f t="shared" si="0"/>
        <v>MTH6306</v>
      </c>
      <c r="Z22" s="1"/>
      <c r="AA22" s="1"/>
      <c r="AB22" s="1"/>
      <c r="AC22" s="1"/>
      <c r="AD22" s="5"/>
      <c r="AE22" s="1" t="s">
        <v>9</v>
      </c>
      <c r="AF22" s="1">
        <v>3</v>
      </c>
    </row>
    <row r="23" spans="1:32" x14ac:dyDescent="0.2">
      <c r="T23" s="1"/>
      <c r="U23" s="1"/>
      <c r="V23" s="1" t="s">
        <v>72</v>
      </c>
      <c r="W23" s="1" t="str">
        <f t="shared" si="0"/>
        <v>MTH6312</v>
      </c>
      <c r="X23" s="1" t="str">
        <f t="shared" si="0"/>
        <v>MTH6312</v>
      </c>
      <c r="Y23" s="1" t="str">
        <f t="shared" si="0"/>
        <v>MTH6312</v>
      </c>
      <c r="Z23" s="1"/>
      <c r="AA23" s="1"/>
      <c r="AB23" s="1"/>
      <c r="AC23" s="1"/>
      <c r="AD23" s="1"/>
      <c r="AE23" s="1" t="s">
        <v>58</v>
      </c>
      <c r="AF23" s="1">
        <v>3</v>
      </c>
    </row>
    <row r="24" spans="1:32" x14ac:dyDescent="0.2">
      <c r="A24" s="1" t="s">
        <v>52</v>
      </c>
      <c r="B24" s="8">
        <f>B15+B22</f>
        <v>12</v>
      </c>
      <c r="C24" s="7" t="s">
        <v>95</v>
      </c>
      <c r="T24" s="1"/>
      <c r="U24" s="1"/>
      <c r="V24" s="1" t="s">
        <v>73</v>
      </c>
      <c r="W24" s="1" t="str">
        <f t="shared" si="0"/>
        <v>MTH8302</v>
      </c>
      <c r="X24" s="1" t="str">
        <f t="shared" si="0"/>
        <v>MTH8302</v>
      </c>
      <c r="Y24" s="1" t="str">
        <f t="shared" si="0"/>
        <v>MTH8302</v>
      </c>
      <c r="Z24" s="1"/>
      <c r="AA24" s="1"/>
      <c r="AB24" s="1"/>
      <c r="AC24" s="1"/>
      <c r="AD24" s="5"/>
      <c r="AE24" s="1" t="s">
        <v>66</v>
      </c>
      <c r="AF24" s="1">
        <v>3</v>
      </c>
    </row>
    <row r="25" spans="1:32" x14ac:dyDescent="0.2">
      <c r="T25" s="1"/>
      <c r="U25" s="1"/>
      <c r="V25" s="1" t="s">
        <v>69</v>
      </c>
      <c r="W25" s="1" t="str">
        <f t="shared" si="0"/>
        <v>MTH8408</v>
      </c>
      <c r="X25" s="1" t="str">
        <f t="shared" si="0"/>
        <v>MTH8408</v>
      </c>
      <c r="Y25" s="1" t="str">
        <f t="shared" si="0"/>
        <v>MTH8408</v>
      </c>
      <c r="Z25" s="1"/>
      <c r="AA25" s="1"/>
      <c r="AB25" s="1"/>
      <c r="AC25" s="1"/>
      <c r="AD25" s="5"/>
      <c r="AE25" s="1" t="s">
        <v>67</v>
      </c>
      <c r="AF25" s="1">
        <v>3</v>
      </c>
    </row>
    <row r="26" spans="1:32" ht="19" x14ac:dyDescent="0.25">
      <c r="A26" s="18" t="s">
        <v>83</v>
      </c>
      <c r="B26" s="18"/>
      <c r="C26" s="18"/>
      <c r="D26" s="18"/>
      <c r="E26" s="18"/>
      <c r="F26" s="18"/>
      <c r="G26" s="18"/>
      <c r="T26" s="1"/>
      <c r="U26" s="1"/>
      <c r="V26" s="1" t="s">
        <v>70</v>
      </c>
      <c r="W26" s="1" t="str">
        <f t="shared" si="0"/>
        <v>MTH8414</v>
      </c>
      <c r="X26" s="1" t="str">
        <f t="shared" si="0"/>
        <v>MTH8414</v>
      </c>
      <c r="Y26" s="1" t="str">
        <f t="shared" si="0"/>
        <v>MTH8414</v>
      </c>
      <c r="Z26" s="1"/>
      <c r="AA26" s="1"/>
      <c r="AB26" s="1"/>
      <c r="AC26" s="1"/>
      <c r="AD26" s="5"/>
      <c r="AE26" s="1" t="s">
        <v>68</v>
      </c>
      <c r="AF26" s="1">
        <v>3</v>
      </c>
    </row>
    <row r="27" spans="1:32" x14ac:dyDescent="0.2">
      <c r="T27" s="1"/>
      <c r="U27" s="1"/>
      <c r="V27" s="1"/>
      <c r="W27" s="1"/>
      <c r="X27" s="1"/>
      <c r="Y27" s="1" t="s">
        <v>90</v>
      </c>
      <c r="Z27" s="1"/>
      <c r="AA27" s="1"/>
      <c r="AB27" s="1"/>
      <c r="AC27" s="1"/>
      <c r="AD27" s="5"/>
      <c r="AE27" s="1" t="s">
        <v>77</v>
      </c>
      <c r="AF27" s="1">
        <v>3</v>
      </c>
    </row>
    <row r="28" spans="1:32" ht="17" x14ac:dyDescent="0.2">
      <c r="B28" s="30" t="s">
        <v>88</v>
      </c>
      <c r="C28" s="28"/>
      <c r="D28" s="28"/>
      <c r="E28" s="35" t="s">
        <v>89</v>
      </c>
      <c r="F28" s="36"/>
      <c r="G28" s="20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 t="s">
        <v>31</v>
      </c>
      <c r="AF28" s="1">
        <v>3</v>
      </c>
    </row>
    <row r="29" spans="1:32" ht="17" x14ac:dyDescent="0.2">
      <c r="B29" s="27" t="s">
        <v>84</v>
      </c>
      <c r="C29" s="28"/>
      <c r="D29" s="28"/>
      <c r="E29" s="28"/>
      <c r="F29" s="21"/>
      <c r="G29" s="20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 t="s">
        <v>32</v>
      </c>
      <c r="AF29" s="1">
        <v>3</v>
      </c>
    </row>
    <row r="30" spans="1:32" ht="17" x14ac:dyDescent="0.2">
      <c r="B30" s="27" t="s">
        <v>87</v>
      </c>
      <c r="C30" s="28"/>
      <c r="D30" s="28"/>
      <c r="E30" s="35" t="s">
        <v>85</v>
      </c>
      <c r="F30" s="36"/>
      <c r="G30" s="20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 t="s">
        <v>33</v>
      </c>
      <c r="AF30" s="1">
        <v>3</v>
      </c>
    </row>
    <row r="31" spans="1:32" ht="17" x14ac:dyDescent="0.2">
      <c r="B31" s="9"/>
      <c r="C31" s="28"/>
      <c r="D31" s="28"/>
      <c r="E31" s="28"/>
      <c r="F31" s="21"/>
      <c r="G31" s="20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 t="s">
        <v>78</v>
      </c>
      <c r="AF31" s="1">
        <v>3</v>
      </c>
    </row>
    <row r="32" spans="1:32" ht="17" x14ac:dyDescent="0.2">
      <c r="B32" s="27" t="s">
        <v>86</v>
      </c>
      <c r="C32" s="9"/>
      <c r="D32" s="9"/>
      <c r="E32" s="9"/>
      <c r="T32" s="1"/>
      <c r="U32" s="1"/>
      <c r="V32" s="1"/>
      <c r="W32" s="1"/>
      <c r="Z32" s="1"/>
      <c r="AA32" s="1"/>
      <c r="AB32" s="1"/>
      <c r="AC32" s="1"/>
      <c r="AD32" s="1"/>
      <c r="AE32" s="1" t="s">
        <v>79</v>
      </c>
      <c r="AF32" s="1">
        <v>3</v>
      </c>
    </row>
    <row r="33" spans="2:32" ht="17" x14ac:dyDescent="0.2">
      <c r="B33" s="30"/>
      <c r="C33" s="28"/>
      <c r="D33" s="28"/>
      <c r="E33" s="35"/>
      <c r="F33" s="36"/>
      <c r="G33" s="20"/>
      <c r="T33" s="1"/>
      <c r="U33" s="1"/>
      <c r="V33" s="1"/>
      <c r="W33" s="1"/>
      <c r="Z33" s="1"/>
      <c r="AA33" s="1"/>
      <c r="AB33" s="1"/>
      <c r="AC33" s="1"/>
      <c r="AD33" s="1"/>
      <c r="AE33" s="1" t="s">
        <v>10</v>
      </c>
      <c r="AF33" s="1">
        <v>3</v>
      </c>
    </row>
    <row r="34" spans="2:32" ht="17" x14ac:dyDescent="0.2">
      <c r="B34" s="27"/>
      <c r="C34" s="28"/>
      <c r="D34" s="28"/>
      <c r="E34" s="28"/>
      <c r="F34" s="21"/>
      <c r="G34" s="20"/>
      <c r="T34" s="1"/>
      <c r="U34" s="1"/>
      <c r="V34" s="1"/>
      <c r="W34" s="1"/>
      <c r="Z34" s="1"/>
      <c r="AA34" s="1"/>
      <c r="AB34" s="1"/>
      <c r="AC34" s="1"/>
      <c r="AD34" s="1"/>
      <c r="AE34" s="1" t="s">
        <v>36</v>
      </c>
      <c r="AF34" s="1">
        <v>6</v>
      </c>
    </row>
    <row r="35" spans="2:32" ht="17" x14ac:dyDescent="0.2">
      <c r="B35" s="27"/>
      <c r="C35" s="28"/>
      <c r="D35" s="28"/>
      <c r="E35" s="35"/>
      <c r="F35" s="36"/>
      <c r="G35" s="20"/>
      <c r="T35" s="1"/>
      <c r="U35" s="1"/>
      <c r="V35" s="1"/>
      <c r="W35" s="1"/>
      <c r="Z35" s="1"/>
      <c r="AA35" s="1"/>
      <c r="AB35" s="1"/>
      <c r="AC35" s="1"/>
      <c r="AD35" s="1"/>
      <c r="AE35" s="1" t="s">
        <v>37</v>
      </c>
      <c r="AF35" s="1">
        <v>9</v>
      </c>
    </row>
    <row r="36" spans="2:32" ht="17" x14ac:dyDescent="0.2">
      <c r="B36" s="9"/>
      <c r="C36" s="28"/>
      <c r="D36" s="28"/>
      <c r="E36" s="28"/>
      <c r="F36" s="21"/>
      <c r="G36" s="20"/>
      <c r="T36" s="1"/>
      <c r="U36" s="1"/>
      <c r="V36" s="1"/>
      <c r="W36" s="1"/>
      <c r="Z36" s="1"/>
      <c r="AA36" s="1"/>
      <c r="AB36" s="1"/>
      <c r="AC36" s="1"/>
      <c r="AD36" s="1"/>
      <c r="AE36" s="1" t="s">
        <v>38</v>
      </c>
      <c r="AF36" s="1">
        <v>12</v>
      </c>
    </row>
    <row r="37" spans="2:32" ht="17" x14ac:dyDescent="0.2">
      <c r="B37" s="27"/>
      <c r="C37" s="9"/>
      <c r="D37" s="9"/>
      <c r="E37" s="9"/>
      <c r="T37" s="1"/>
      <c r="U37" s="1"/>
      <c r="V37" s="1"/>
      <c r="W37" s="1"/>
      <c r="Z37" s="1"/>
      <c r="AA37" s="1"/>
      <c r="AB37" s="1"/>
      <c r="AC37" s="1"/>
      <c r="AD37" s="1"/>
      <c r="AE37" s="1" t="s">
        <v>39</v>
      </c>
      <c r="AF37" s="1">
        <v>15</v>
      </c>
    </row>
    <row r="38" spans="2:32" x14ac:dyDescent="0.2">
      <c r="T38" s="1"/>
      <c r="U38" s="1"/>
      <c r="V38" s="1"/>
      <c r="W38" s="1"/>
      <c r="Z38" s="1"/>
      <c r="AA38" s="1"/>
      <c r="AB38" s="1"/>
      <c r="AC38" s="1"/>
      <c r="AD38" s="1"/>
      <c r="AE38" s="1" t="s">
        <v>40</v>
      </c>
      <c r="AF38" s="1">
        <v>3</v>
      </c>
    </row>
    <row r="39" spans="2:32" x14ac:dyDescent="0.2">
      <c r="T39" s="1"/>
      <c r="U39" s="1"/>
      <c r="V39" s="1"/>
      <c r="W39" s="1"/>
      <c r="Z39" s="1"/>
      <c r="AA39" s="1"/>
      <c r="AB39" s="1"/>
      <c r="AC39" s="1"/>
      <c r="AD39" s="1"/>
      <c r="AE39" s="1" t="s">
        <v>41</v>
      </c>
      <c r="AF39" s="1">
        <v>12</v>
      </c>
    </row>
    <row r="40" spans="2:32" x14ac:dyDescent="0.2">
      <c r="T40" s="1"/>
      <c r="U40" s="1"/>
      <c r="V40" s="1"/>
      <c r="W40" s="1"/>
      <c r="Z40" s="1"/>
      <c r="AA40" s="1"/>
      <c r="AB40" s="1"/>
      <c r="AC40" s="1"/>
      <c r="AD40" s="1"/>
      <c r="AE40" s="1" t="s">
        <v>42</v>
      </c>
      <c r="AF40" s="1">
        <v>12</v>
      </c>
    </row>
    <row r="41" spans="2:32" x14ac:dyDescent="0.2">
      <c r="T41" s="1"/>
      <c r="U41" s="1"/>
      <c r="V41" s="1"/>
      <c r="W41" s="1"/>
      <c r="Z41" s="1"/>
      <c r="AA41" s="1"/>
      <c r="AB41" s="1"/>
      <c r="AC41" s="1"/>
      <c r="AD41" s="1"/>
      <c r="AE41" s="1" t="s">
        <v>11</v>
      </c>
      <c r="AF41" s="1">
        <v>3</v>
      </c>
    </row>
    <row r="42" spans="2:32" x14ac:dyDescent="0.2">
      <c r="T42" s="1"/>
      <c r="U42" s="1"/>
      <c r="V42" s="1"/>
      <c r="W42" s="1"/>
      <c r="Z42" s="1"/>
      <c r="AA42" s="1"/>
      <c r="AB42" s="1"/>
      <c r="AC42" s="1"/>
      <c r="AD42" s="1"/>
      <c r="AE42" s="1" t="s">
        <v>2</v>
      </c>
      <c r="AF42" s="1">
        <v>3</v>
      </c>
    </row>
    <row r="43" spans="2:32" x14ac:dyDescent="0.2">
      <c r="T43" s="1"/>
      <c r="U43" s="1"/>
      <c r="V43" s="1"/>
      <c r="W43" s="1"/>
      <c r="Z43" s="1"/>
      <c r="AA43" s="1"/>
      <c r="AB43" s="1"/>
      <c r="AC43" s="1"/>
      <c r="AD43" s="1"/>
      <c r="AE43" s="1" t="s">
        <v>0</v>
      </c>
      <c r="AF43" s="1">
        <v>3</v>
      </c>
    </row>
    <row r="44" spans="2:32" x14ac:dyDescent="0.2">
      <c r="T44" s="1"/>
      <c r="U44" s="1"/>
      <c r="V44" s="1"/>
      <c r="W44" s="1"/>
      <c r="Z44" s="1"/>
      <c r="AA44" s="1"/>
      <c r="AB44" s="1"/>
      <c r="AC44" s="1"/>
      <c r="AD44" s="1"/>
      <c r="AE44" s="1" t="s">
        <v>1</v>
      </c>
      <c r="AF44" s="1">
        <v>3</v>
      </c>
    </row>
    <row r="45" spans="2:32" x14ac:dyDescent="0.2">
      <c r="T45" s="1"/>
      <c r="U45" s="1"/>
      <c r="V45" s="1"/>
      <c r="W45" s="1"/>
      <c r="Z45" s="1"/>
      <c r="AA45" s="1"/>
      <c r="AB45" s="1"/>
      <c r="AC45" s="1"/>
      <c r="AD45" s="1"/>
      <c r="AE45" s="1" t="s">
        <v>65</v>
      </c>
      <c r="AF45" s="1">
        <v>3</v>
      </c>
    </row>
    <row r="46" spans="2:32" x14ac:dyDescent="0.2">
      <c r="T46" s="1"/>
      <c r="U46" s="1"/>
      <c r="V46" s="1"/>
      <c r="W46" s="1"/>
      <c r="Z46" s="1"/>
      <c r="AA46" s="1"/>
      <c r="AB46" s="1"/>
      <c r="AC46" s="1"/>
      <c r="AD46" s="1"/>
      <c r="AE46" s="1" t="s">
        <v>17</v>
      </c>
      <c r="AF46" s="1">
        <v>3</v>
      </c>
    </row>
    <row r="47" spans="2:32" x14ac:dyDescent="0.2">
      <c r="T47" s="1"/>
      <c r="U47" s="1"/>
      <c r="V47" s="1"/>
      <c r="W47" s="1"/>
      <c r="Z47" s="1"/>
      <c r="AA47" s="1"/>
      <c r="AB47" s="1"/>
      <c r="AC47" s="1"/>
      <c r="AD47" s="1"/>
      <c r="AE47" s="1" t="s">
        <v>34</v>
      </c>
      <c r="AF47" s="1">
        <v>3</v>
      </c>
    </row>
    <row r="48" spans="2:32" x14ac:dyDescent="0.2">
      <c r="T48" s="1"/>
      <c r="U48" s="1"/>
      <c r="V48" s="1"/>
      <c r="W48" s="1"/>
      <c r="Z48" s="1"/>
      <c r="AA48" s="1"/>
      <c r="AB48" s="1"/>
      <c r="AC48" s="1"/>
      <c r="AD48" s="1"/>
      <c r="AE48" s="1" t="s">
        <v>13</v>
      </c>
      <c r="AF48" s="1">
        <v>3</v>
      </c>
    </row>
    <row r="49" spans="20:32" x14ac:dyDescent="0.2">
      <c r="T49" s="1"/>
      <c r="U49" s="1"/>
      <c r="V49" s="1"/>
      <c r="W49" s="1"/>
      <c r="Z49" s="1"/>
      <c r="AA49" s="1"/>
      <c r="AB49" s="1"/>
      <c r="AC49" s="1"/>
      <c r="AD49" s="1"/>
      <c r="AE49" s="1" t="s">
        <v>12</v>
      </c>
      <c r="AF49" s="1">
        <v>3</v>
      </c>
    </row>
    <row r="50" spans="20:32" x14ac:dyDescent="0.2">
      <c r="T50" s="1"/>
      <c r="U50" s="1"/>
      <c r="V50" s="1"/>
      <c r="W50" s="1"/>
      <c r="Z50" s="1"/>
      <c r="AA50" s="1"/>
      <c r="AB50" s="1"/>
      <c r="AC50" s="1"/>
      <c r="AD50" s="1"/>
      <c r="AE50" s="1" t="s">
        <v>25</v>
      </c>
      <c r="AF50" s="1">
        <v>3</v>
      </c>
    </row>
    <row r="51" spans="20:32" x14ac:dyDescent="0.2">
      <c r="T51" s="1"/>
      <c r="U51" s="1"/>
      <c r="V51" s="1"/>
      <c r="W51" s="1"/>
      <c r="Z51" s="1"/>
      <c r="AA51" s="1"/>
      <c r="AB51" s="1"/>
      <c r="AC51" s="1"/>
      <c r="AD51" s="1"/>
      <c r="AE51" s="1" t="s">
        <v>26</v>
      </c>
      <c r="AF51" s="1">
        <v>3</v>
      </c>
    </row>
    <row r="52" spans="20:32" x14ac:dyDescent="0.2">
      <c r="T52" s="1"/>
      <c r="U52" s="1"/>
      <c r="V52" s="1"/>
      <c r="W52" s="1"/>
      <c r="Z52" s="1"/>
      <c r="AA52" s="1"/>
      <c r="AB52" s="1"/>
      <c r="AC52" s="1"/>
      <c r="AD52" s="1"/>
      <c r="AE52" s="1" t="s">
        <v>27</v>
      </c>
      <c r="AF52" s="1">
        <v>3</v>
      </c>
    </row>
    <row r="53" spans="20:32" x14ac:dyDescent="0.2">
      <c r="T53" s="1"/>
      <c r="U53" s="1"/>
      <c r="V53" s="1"/>
      <c r="W53" s="1"/>
      <c r="Z53" s="1"/>
      <c r="AA53" s="1"/>
      <c r="AB53" s="1"/>
      <c r="AC53" s="1"/>
      <c r="AD53" s="1"/>
      <c r="AE53" s="1" t="s">
        <v>28</v>
      </c>
      <c r="AF53" s="1">
        <v>3</v>
      </c>
    </row>
    <row r="54" spans="20:32" x14ac:dyDescent="0.2">
      <c r="T54" s="1"/>
      <c r="U54" s="1"/>
      <c r="V54" s="1"/>
      <c r="W54" s="1"/>
      <c r="Z54" s="1"/>
      <c r="AA54" s="1"/>
      <c r="AB54" s="1"/>
      <c r="AC54" s="1"/>
      <c r="AD54" s="1"/>
      <c r="AE54" s="1" t="s">
        <v>29</v>
      </c>
      <c r="AF54" s="1">
        <v>3</v>
      </c>
    </row>
    <row r="55" spans="20:32" x14ac:dyDescent="0.2">
      <c r="T55" s="1"/>
      <c r="U55" s="1"/>
      <c r="V55" s="1"/>
      <c r="W55" s="1"/>
      <c r="Z55" s="1"/>
      <c r="AA55" s="1"/>
      <c r="AB55" s="1"/>
      <c r="AC55" s="1"/>
      <c r="AD55" s="1"/>
      <c r="AE55" s="1" t="s">
        <v>16</v>
      </c>
      <c r="AF55" s="1">
        <v>3</v>
      </c>
    </row>
    <row r="56" spans="20:32" x14ac:dyDescent="0.2">
      <c r="T56" s="1"/>
      <c r="U56" s="1"/>
      <c r="V56" s="1"/>
      <c r="W56" s="1"/>
      <c r="Z56" s="1"/>
      <c r="AA56" s="1"/>
      <c r="AB56" s="1"/>
      <c r="AC56" s="1"/>
      <c r="AD56" s="1"/>
      <c r="AE56" s="1" t="s">
        <v>14</v>
      </c>
      <c r="AF56" s="1">
        <v>3</v>
      </c>
    </row>
    <row r="57" spans="20:32" x14ac:dyDescent="0.2">
      <c r="T57" s="1"/>
      <c r="U57" s="1"/>
      <c r="V57" s="1"/>
      <c r="W57" s="1"/>
      <c r="Z57" s="1"/>
      <c r="AA57" s="1"/>
      <c r="AB57" s="1"/>
      <c r="AC57" s="1"/>
      <c r="AD57" s="1"/>
      <c r="AE57" s="1" t="s">
        <v>15</v>
      </c>
      <c r="AF57" s="1">
        <v>3</v>
      </c>
    </row>
    <row r="58" spans="20:32" x14ac:dyDescent="0.2">
      <c r="T58" s="1"/>
      <c r="U58" s="1"/>
      <c r="V58" s="1"/>
      <c r="W58" s="1"/>
      <c r="Z58" s="1"/>
      <c r="AA58" s="1"/>
      <c r="AB58" s="1"/>
      <c r="AC58" s="1"/>
      <c r="AD58" s="1"/>
      <c r="AE58" s="12" t="s">
        <v>74</v>
      </c>
      <c r="AF58" s="13">
        <v>3</v>
      </c>
    </row>
    <row r="59" spans="20:32" x14ac:dyDescent="0.2">
      <c r="T59" s="1"/>
      <c r="U59" s="1"/>
      <c r="V59" s="1"/>
      <c r="W59" s="1"/>
      <c r="Z59" s="1"/>
      <c r="AA59" s="1"/>
      <c r="AB59" s="1"/>
      <c r="AC59" s="1"/>
      <c r="AD59" s="1"/>
      <c r="AE59" s="1" t="s">
        <v>75</v>
      </c>
      <c r="AF59" s="1">
        <v>3</v>
      </c>
    </row>
    <row r="60" spans="20:32" x14ac:dyDescent="0.2">
      <c r="T60" s="1"/>
      <c r="U60" s="1"/>
      <c r="V60" s="1"/>
      <c r="W60" s="1"/>
      <c r="Z60" s="1"/>
      <c r="AA60" s="1"/>
      <c r="AB60" s="1"/>
      <c r="AC60" s="1"/>
      <c r="AD60" s="1"/>
      <c r="AE60" s="1" t="s">
        <v>76</v>
      </c>
      <c r="AF60" s="1">
        <v>3</v>
      </c>
    </row>
    <row r="61" spans="20:32" x14ac:dyDescent="0.2">
      <c r="T61" s="1"/>
      <c r="U61" s="1"/>
      <c r="V61" s="1"/>
      <c r="W61" s="1"/>
      <c r="Z61" s="1"/>
      <c r="AA61" s="1"/>
      <c r="AB61" s="1"/>
      <c r="AC61" s="1"/>
      <c r="AD61" s="1"/>
      <c r="AE61" s="1" t="s">
        <v>20</v>
      </c>
      <c r="AF61" s="1">
        <v>3</v>
      </c>
    </row>
    <row r="62" spans="20:32" x14ac:dyDescent="0.2">
      <c r="T62" s="1"/>
      <c r="U62" s="1"/>
      <c r="V62" s="1"/>
      <c r="W62" s="1"/>
      <c r="Z62" s="1"/>
      <c r="AA62" s="1"/>
      <c r="AB62" s="1"/>
      <c r="AC62" s="1"/>
      <c r="AD62" s="1"/>
      <c r="AE62" s="1" t="s">
        <v>21</v>
      </c>
      <c r="AF62" s="1">
        <v>3</v>
      </c>
    </row>
    <row r="63" spans="20:32" x14ac:dyDescent="0.2">
      <c r="AE63" s="11" t="s">
        <v>60</v>
      </c>
      <c r="AF63" s="11">
        <v>3</v>
      </c>
    </row>
    <row r="64" spans="20:32" x14ac:dyDescent="0.2">
      <c r="AE64" s="1" t="s">
        <v>22</v>
      </c>
      <c r="AF64" s="1">
        <v>3</v>
      </c>
    </row>
    <row r="65" spans="31:32" x14ac:dyDescent="0.2">
      <c r="AE65" s="1" t="s">
        <v>30</v>
      </c>
      <c r="AF65" s="1">
        <v>3</v>
      </c>
    </row>
    <row r="66" spans="31:32" x14ac:dyDescent="0.2">
      <c r="AE66" s="1" t="s">
        <v>59</v>
      </c>
      <c r="AF66" s="1">
        <v>3</v>
      </c>
    </row>
    <row r="67" spans="31:32" x14ac:dyDescent="0.2">
      <c r="AE67" s="14" t="s">
        <v>56</v>
      </c>
      <c r="AF67" s="14">
        <v>3</v>
      </c>
    </row>
    <row r="68" spans="31:32" x14ac:dyDescent="0.2">
      <c r="AE68" s="1" t="s">
        <v>3</v>
      </c>
      <c r="AF68" s="1">
        <v>3</v>
      </c>
    </row>
    <row r="69" spans="31:32" x14ac:dyDescent="0.2">
      <c r="AE69" s="1" t="s">
        <v>23</v>
      </c>
      <c r="AF69" s="1">
        <v>3</v>
      </c>
    </row>
    <row r="70" spans="31:32" x14ac:dyDescent="0.2">
      <c r="AE70" s="1" t="s">
        <v>24</v>
      </c>
      <c r="AF70" s="1">
        <v>3</v>
      </c>
    </row>
    <row r="71" spans="31:32" x14ac:dyDescent="0.2">
      <c r="AE71" s="1" t="s">
        <v>71</v>
      </c>
      <c r="AF71" s="1">
        <v>3</v>
      </c>
    </row>
    <row r="72" spans="31:32" x14ac:dyDescent="0.2">
      <c r="AE72" s="1" t="s">
        <v>72</v>
      </c>
      <c r="AF72" s="1">
        <v>3</v>
      </c>
    </row>
    <row r="73" spans="31:32" x14ac:dyDescent="0.2">
      <c r="AE73" s="1" t="s">
        <v>73</v>
      </c>
      <c r="AF73" s="1">
        <v>3</v>
      </c>
    </row>
    <row r="74" spans="31:32" x14ac:dyDescent="0.2">
      <c r="AE74" s="1" t="s">
        <v>69</v>
      </c>
      <c r="AF74" s="1">
        <v>3</v>
      </c>
    </row>
    <row r="75" spans="31:32" x14ac:dyDescent="0.2">
      <c r="AE75" s="1" t="s">
        <v>70</v>
      </c>
      <c r="AF75" s="1">
        <v>3</v>
      </c>
    </row>
    <row r="76" spans="31:32" x14ac:dyDescent="0.2">
      <c r="AE76" s="14" t="s">
        <v>5</v>
      </c>
      <c r="AF76" s="14">
        <v>3</v>
      </c>
    </row>
    <row r="101" spans="3:5" hidden="1" x14ac:dyDescent="0.2">
      <c r="C101" s="1" t="b">
        <f>FALSE</f>
        <v>0</v>
      </c>
      <c r="D101" s="1" t="b">
        <f>FALSE</f>
        <v>0</v>
      </c>
      <c r="E101" s="1" t="b">
        <f>FALSE</f>
        <v>0</v>
      </c>
    </row>
    <row r="102" spans="3:5" hidden="1" x14ac:dyDescent="0.2">
      <c r="D102" s="1" t="b">
        <f>$C$20=$C19</f>
        <v>0</v>
      </c>
      <c r="E102" s="1" t="b">
        <f>$C$21=$C19</f>
        <v>0</v>
      </c>
    </row>
    <row r="103" spans="3:5" hidden="1" x14ac:dyDescent="0.2">
      <c r="E103" s="1" t="b">
        <f>$C$21=$C20</f>
        <v>0</v>
      </c>
    </row>
    <row r="104" spans="3:5" hidden="1" x14ac:dyDescent="0.2">
      <c r="C104" s="9" t="b">
        <f>OR(C101:C103)</f>
        <v>0</v>
      </c>
      <c r="D104" s="9" t="b">
        <f>OR(D101:D103)</f>
        <v>0</v>
      </c>
      <c r="E104" s="9" t="b">
        <f>OR(E101:E103)</f>
        <v>0</v>
      </c>
    </row>
    <row r="105" spans="3:5" hidden="1" x14ac:dyDescent="0.2"/>
    <row r="106" spans="3:5" hidden="1" x14ac:dyDescent="0.2"/>
    <row r="107" spans="3:5" hidden="1" x14ac:dyDescent="0.2"/>
    <row r="108" spans="3:5" hidden="1" x14ac:dyDescent="0.2">
      <c r="C108" s="9" t="b">
        <f>C25=C24</f>
        <v>0</v>
      </c>
      <c r="D108" s="9"/>
    </row>
  </sheetData>
  <sheetProtection sheet="1" objects="1" scenarios="1"/>
  <mergeCells count="5">
    <mergeCell ref="E33:F33"/>
    <mergeCell ref="E35:F35"/>
    <mergeCell ref="A5:G5"/>
    <mergeCell ref="E28:F28"/>
    <mergeCell ref="E30:F30"/>
  </mergeCells>
  <conditionalFormatting sqref="C12">
    <cfRule type="containsText" dxfId="51" priority="40" operator="containsText" text="Choix">
      <formula>NOT(ISERROR(SEARCH("Choix",C12)))</formula>
    </cfRule>
  </conditionalFormatting>
  <conditionalFormatting sqref="C13:C14">
    <cfRule type="containsText" dxfId="50" priority="39" operator="containsText" text="Choix">
      <formula>NOT(ISERROR(SEARCH("Choix",C13)))</formula>
    </cfRule>
  </conditionalFormatting>
  <conditionalFormatting sqref="C19:C21">
    <cfRule type="containsText" dxfId="49" priority="38" operator="containsText" text="Choix">
      <formula>NOT(ISERROR(SEARCH("Choix",C19)))</formula>
    </cfRule>
  </conditionalFormatting>
  <conditionalFormatting sqref="B22">
    <cfRule type="expression" dxfId="48" priority="32">
      <formula>$B$22&lt;&gt;15</formula>
    </cfRule>
  </conditionalFormatting>
  <conditionalFormatting sqref="B15">
    <cfRule type="expression" dxfId="47" priority="31">
      <formula>$B$15&lt;&gt;15</formula>
    </cfRule>
  </conditionalFormatting>
  <conditionalFormatting sqref="D19">
    <cfRule type="expression" dxfId="46" priority="10">
      <formula>SEARCH(C19,"Autre")</formula>
    </cfRule>
  </conditionalFormatting>
  <conditionalFormatting sqref="E17:E18">
    <cfRule type="expression" dxfId="45" priority="18">
      <formula>SEARCH(C17,"Autre")</formula>
    </cfRule>
  </conditionalFormatting>
  <conditionalFormatting sqref="E10:E11">
    <cfRule type="expression" dxfId="44" priority="19">
      <formula>SEARCH(C10,"Autre")</formula>
    </cfRule>
  </conditionalFormatting>
  <conditionalFormatting sqref="D12:D13">
    <cfRule type="expression" dxfId="43" priority="12">
      <formula>SEARCH(C12,"Autre")</formula>
    </cfRule>
  </conditionalFormatting>
  <conditionalFormatting sqref="D20">
    <cfRule type="expression" dxfId="42" priority="9">
      <formula>SEARCH(C19,"Autre")</formula>
    </cfRule>
  </conditionalFormatting>
  <conditionalFormatting sqref="C19">
    <cfRule type="expression" dxfId="41" priority="14">
      <formula>$C$104=TRUE</formula>
    </cfRule>
  </conditionalFormatting>
  <conditionalFormatting sqref="C20">
    <cfRule type="expression" dxfId="40" priority="16">
      <formula>$D$104=TRUE</formula>
    </cfRule>
  </conditionalFormatting>
  <conditionalFormatting sqref="C21">
    <cfRule type="expression" dxfId="39" priority="17">
      <formula>$E$104=TRUE</formula>
    </cfRule>
  </conditionalFormatting>
  <conditionalFormatting sqref="D19">
    <cfRule type="expression" dxfId="38" priority="108">
      <formula>$C$101=TRUE</formula>
    </cfRule>
  </conditionalFormatting>
  <conditionalFormatting sqref="D20">
    <cfRule type="expression" dxfId="37" priority="110">
      <formula>$D$101=TRUE</formula>
    </cfRule>
  </conditionalFormatting>
  <conditionalFormatting sqref="D14">
    <cfRule type="expression" dxfId="36" priority="7">
      <formula>SEARCH(C14,"Autre cours")</formula>
    </cfRule>
  </conditionalFormatting>
  <conditionalFormatting sqref="D21">
    <cfRule type="expression" dxfId="35" priority="6">
      <formula>SEARCH(C21,"Autre cours")</formula>
    </cfRule>
  </conditionalFormatting>
  <conditionalFormatting sqref="B24">
    <cfRule type="expression" dxfId="34" priority="1">
      <formula>$B$24&lt;&gt;30</formula>
    </cfRule>
  </conditionalFormatting>
  <dataValidations count="6">
    <dataValidation type="list" allowBlank="1" showInputMessage="1" showErrorMessage="1" sqref="C21" xr:uid="{076FA388-66B1-C049-BB64-E5C243CD6369}">
      <formula1>$Y$9:$Y$27</formula1>
    </dataValidation>
    <dataValidation type="list" allowBlank="1" showInputMessage="1" showErrorMessage="1" sqref="C20" xr:uid="{78DF46BE-D3DC-274D-85E5-1756615304FC}">
      <formula1>$X$9:$X$26</formula1>
    </dataValidation>
    <dataValidation type="list" allowBlank="1" showInputMessage="1" showErrorMessage="1" sqref="C19" xr:uid="{BAE46AB1-10F9-904D-B55D-E0657F110A1C}">
      <formula1>$W$9:$W$26</formula1>
    </dataValidation>
    <dataValidation type="list" allowBlank="1" showInputMessage="1" showErrorMessage="1" sqref="C13" xr:uid="{EA63BB0A-4B3D-5348-BD0F-B2FDFBD17913}">
      <formula1>$S$9:$S$11</formula1>
    </dataValidation>
    <dataValidation type="list" allowBlank="1" showInputMessage="1" showErrorMessage="1" sqref="C12" xr:uid="{D0FB1D26-46F6-3F49-8317-CA6E412FF4C0}">
      <formula1>$R$9:$R$11</formula1>
    </dataValidation>
    <dataValidation type="list" allowBlank="1" showInputMessage="1" showErrorMessage="1" sqref="C14" xr:uid="{2C61A799-594F-934B-A1CE-AA9AEB3C7B20}">
      <formula1>$T$9:$T$16</formula1>
    </dataValidation>
  </dataValidations>
  <hyperlinks>
    <hyperlink ref="A5" r:id="rId1" xr:uid="{A5FB3E1E-1BF1-1546-9997-816C4D07AC03}"/>
    <hyperlink ref="E30" r:id="rId2" xr:uid="{A9AF660B-FFD6-5944-BA17-99A8EFDD5196}"/>
    <hyperlink ref="E28" r:id="rId3" xr:uid="{ABCB352D-2380-224C-90BB-D5920A061D22}"/>
  </hyperlinks>
  <pageMargins left="0.7" right="0.7" top="0.75" bottom="0.75" header="0.3" footer="0.3"/>
  <tableParts count="11"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Eff. énergétique bâtiments</vt:lpstr>
      <vt:lpstr>Énergie hydroélectrique</vt:lpstr>
      <vt:lpstr>Énergies renouvelables</vt:lpstr>
      <vt:lpstr>Syst. et réseaux intelligents</vt:lpstr>
      <vt:lpstr>'Eff. énergétique bâtiments'!OLE_LINK1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Frederic Sirois</cp:lastModifiedBy>
  <dcterms:created xsi:type="dcterms:W3CDTF">2021-01-22T02:17:40Z</dcterms:created>
  <dcterms:modified xsi:type="dcterms:W3CDTF">2021-04-19T19:12:11Z</dcterms:modified>
</cp:coreProperties>
</file>